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K:\CD - LGBA\Municipalities\03. Allocations\2026-27\"/>
    </mc:Choice>
  </mc:AlternateContent>
  <xr:revisionPtr revIDLastSave="0" documentId="13_ncr:1_{F9256E35-A42B-47FA-A063-631B033178A5}" xr6:coauthVersionLast="47" xr6:coauthVersionMax="47" xr10:uidLastSave="{00000000-0000-0000-0000-000000000000}"/>
  <bookViews>
    <workbookView xWindow="29970" yWindow="1170" windowWidth="19200" windowHeight="13020" firstSheet="31" activeTab="34" xr2:uid="{00000000-000D-0000-FFFF-FFFF00000000}"/>
  </bookViews>
  <sheets>
    <sheet name="Summary" sheetId="1" r:id="rId1"/>
    <sheet name="BUF" sheetId="2" r:id="rId2"/>
    <sheet name="DC10" sheetId="3" r:id="rId3"/>
    <sheet name="DC12" sheetId="4" r:id="rId4"/>
    <sheet name="DC13" sheetId="5" r:id="rId5"/>
    <sheet name="DC14" sheetId="6" r:id="rId6"/>
    <sheet name="DC15" sheetId="7" r:id="rId7"/>
    <sheet name="DC44" sheetId="8" r:id="rId8"/>
    <sheet name="EC101" sheetId="9" r:id="rId9"/>
    <sheet name="EC102" sheetId="10" r:id="rId10"/>
    <sheet name="EC104" sheetId="11" r:id="rId11"/>
    <sheet name="EC105" sheetId="12" r:id="rId12"/>
    <sheet name="EC106" sheetId="13" r:id="rId13"/>
    <sheet name="EC108" sheetId="14" r:id="rId14"/>
    <sheet name="EC109" sheetId="15" r:id="rId15"/>
    <sheet name="EC121" sheetId="16" r:id="rId16"/>
    <sheet name="EC122" sheetId="17" r:id="rId17"/>
    <sheet name="EC123" sheetId="18" r:id="rId18"/>
    <sheet name="EC124" sheetId="19" r:id="rId19"/>
    <sheet name="EC126" sheetId="20" r:id="rId20"/>
    <sheet name="EC129" sheetId="21" r:id="rId21"/>
    <sheet name="EC131" sheetId="22" r:id="rId22"/>
    <sheet name="EC135" sheetId="23" r:id="rId23"/>
    <sheet name="EC136" sheetId="24" r:id="rId24"/>
    <sheet name="EC137" sheetId="25" r:id="rId25"/>
    <sheet name="EC138" sheetId="26" r:id="rId26"/>
    <sheet name="EC139" sheetId="27" r:id="rId27"/>
    <sheet name="EC141" sheetId="28" r:id="rId28"/>
    <sheet name="EC142" sheetId="29" r:id="rId29"/>
    <sheet name="EC145" sheetId="30" r:id="rId30"/>
    <sheet name="EC153" sheetId="31" r:id="rId31"/>
    <sheet name="EC154" sheetId="32" r:id="rId32"/>
    <sheet name="EC155" sheetId="33" r:id="rId33"/>
    <sheet name="EC156" sheetId="34" r:id="rId34"/>
    <sheet name="EC157" sheetId="35" r:id="rId35"/>
    <sheet name="EC441" sheetId="36" r:id="rId36"/>
    <sheet name="EC442" sheetId="37" r:id="rId37"/>
    <sheet name="EC443" sheetId="38" r:id="rId38"/>
    <sheet name="EC444" sheetId="39" r:id="rId39"/>
    <sheet name="NMA" sheetId="40" r:id="rId40"/>
  </sheets>
  <definedNames>
    <definedName name="_xlnm.Print_Area" localSheetId="1">BUF!$A$1:$H$130</definedName>
    <definedName name="_xlnm.Print_Area" localSheetId="2">'DC10'!$A$1:$H$130</definedName>
    <definedName name="_xlnm.Print_Area" localSheetId="3">'DC12'!$A$1:$H$130</definedName>
    <definedName name="_xlnm.Print_Area" localSheetId="4">'DC13'!$A$1:$H$130</definedName>
    <definedName name="_xlnm.Print_Area" localSheetId="5">'DC14'!$A$1:$H$130</definedName>
    <definedName name="_xlnm.Print_Area" localSheetId="6">'DC15'!$A$1:$H$130</definedName>
    <definedName name="_xlnm.Print_Area" localSheetId="7">'DC44'!$A$1:$H$130</definedName>
    <definedName name="_xlnm.Print_Area" localSheetId="8">'EC101'!$A$1:$H$130</definedName>
    <definedName name="_xlnm.Print_Area" localSheetId="9">'EC102'!$A$1:$H$130</definedName>
    <definedName name="_xlnm.Print_Area" localSheetId="10">'EC104'!$A$1:$H$130</definedName>
    <definedName name="_xlnm.Print_Area" localSheetId="11">'EC105'!$A$1:$H$130</definedName>
    <definedName name="_xlnm.Print_Area" localSheetId="12">'EC106'!$A$1:$H$130</definedName>
    <definedName name="_xlnm.Print_Area" localSheetId="13">'EC108'!$A$1:$H$130</definedName>
    <definedName name="_xlnm.Print_Area" localSheetId="14">'EC109'!$A$1:$H$130</definedName>
    <definedName name="_xlnm.Print_Area" localSheetId="15">'EC121'!$A$1:$H$130</definedName>
    <definedName name="_xlnm.Print_Area" localSheetId="16">'EC122'!$A$1:$H$130</definedName>
    <definedName name="_xlnm.Print_Area" localSheetId="17">'EC123'!$A$1:$H$130</definedName>
    <definedName name="_xlnm.Print_Area" localSheetId="18">'EC124'!$A$1:$H$130</definedName>
    <definedName name="_xlnm.Print_Area" localSheetId="19">'EC126'!$A$1:$H$130</definedName>
    <definedName name="_xlnm.Print_Area" localSheetId="20">'EC129'!$A$1:$H$130</definedName>
    <definedName name="_xlnm.Print_Area" localSheetId="21">'EC131'!$A$1:$H$130</definedName>
    <definedName name="_xlnm.Print_Area" localSheetId="22">'EC135'!$A$1:$H$130</definedName>
    <definedName name="_xlnm.Print_Area" localSheetId="23">'EC136'!$A$1:$H$130</definedName>
    <definedName name="_xlnm.Print_Area" localSheetId="24">'EC137'!$A$1:$H$130</definedName>
    <definedName name="_xlnm.Print_Area" localSheetId="25">'EC138'!$A$1:$H$130</definedName>
    <definedName name="_xlnm.Print_Area" localSheetId="26">'EC139'!$A$1:$H$130</definedName>
    <definedName name="_xlnm.Print_Area" localSheetId="27">'EC141'!$A$1:$H$130</definedName>
    <definedName name="_xlnm.Print_Area" localSheetId="28">'EC142'!$A$1:$H$130</definedName>
    <definedName name="_xlnm.Print_Area" localSheetId="29">'EC145'!$A$1:$H$130</definedName>
    <definedName name="_xlnm.Print_Area" localSheetId="30">'EC153'!$A$1:$H$130</definedName>
    <definedName name="_xlnm.Print_Area" localSheetId="31">'EC154'!$A$1:$H$130</definedName>
    <definedName name="_xlnm.Print_Area" localSheetId="32">'EC155'!$A$1:$H$130</definedName>
    <definedName name="_xlnm.Print_Area" localSheetId="33">'EC156'!$A$1:$H$130</definedName>
    <definedName name="_xlnm.Print_Area" localSheetId="34">'EC157'!$A$1:$H$130</definedName>
    <definedName name="_xlnm.Print_Area" localSheetId="35">'EC441'!$A$1:$H$130</definedName>
    <definedName name="_xlnm.Print_Area" localSheetId="36">'EC442'!$A$1:$H$130</definedName>
    <definedName name="_xlnm.Print_Area" localSheetId="37">'EC443'!$A$1:$H$130</definedName>
    <definedName name="_xlnm.Print_Area" localSheetId="38">'EC444'!$A$1:$H$130</definedName>
    <definedName name="_xlnm.Print_Area" localSheetId="39">NMA!$A$1:$H$130</definedName>
    <definedName name="_xlnm.Print_Area" localSheetId="0">Summary!$A$1:$H$130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3" l="1"/>
  <c r="H69" i="3"/>
  <c r="G69" i="4"/>
  <c r="H69" i="4"/>
  <c r="G69" i="5"/>
  <c r="H69" i="5"/>
  <c r="G69" i="6"/>
  <c r="H69" i="6"/>
  <c r="G69" i="7"/>
  <c r="H69" i="7"/>
  <c r="G69" i="8"/>
  <c r="H69" i="8"/>
  <c r="G69" i="9"/>
  <c r="H69" i="9"/>
  <c r="G69" i="10"/>
  <c r="H69" i="10"/>
  <c r="G69" i="11"/>
  <c r="H69" i="11"/>
  <c r="G69" i="12"/>
  <c r="H69" i="12"/>
  <c r="G69" i="13"/>
  <c r="H69" i="13"/>
  <c r="G69" i="14"/>
  <c r="H69" i="14"/>
  <c r="G69" i="15"/>
  <c r="H69" i="15"/>
  <c r="G69" i="16"/>
  <c r="H69" i="16"/>
  <c r="G69" i="17"/>
  <c r="H69" i="17"/>
  <c r="G69" i="18"/>
  <c r="H69" i="18"/>
  <c r="G69" i="19"/>
  <c r="H69" i="19"/>
  <c r="G69" i="20"/>
  <c r="H69" i="20"/>
  <c r="G69" i="21"/>
  <c r="H69" i="21"/>
  <c r="G69" i="22"/>
  <c r="H69" i="22"/>
  <c r="G69" i="23"/>
  <c r="H69" i="23"/>
  <c r="G69" i="24"/>
  <c r="H69" i="24"/>
  <c r="G69" i="25"/>
  <c r="H69" i="25"/>
  <c r="G69" i="26"/>
  <c r="H69" i="26"/>
  <c r="G69" i="27"/>
  <c r="H69" i="27"/>
  <c r="G69" i="28"/>
  <c r="H69" i="28"/>
  <c r="G69" i="29"/>
  <c r="H69" i="29"/>
  <c r="G69" i="30"/>
  <c r="H69" i="30"/>
  <c r="G69" i="31"/>
  <c r="H69" i="31"/>
  <c r="G69" i="32"/>
  <c r="H69" i="32"/>
  <c r="G69" i="33"/>
  <c r="H69" i="33"/>
  <c r="G69" i="34"/>
  <c r="H69" i="34"/>
  <c r="G69" i="35"/>
  <c r="H69" i="35"/>
  <c r="G69" i="36"/>
  <c r="H69" i="36"/>
  <c r="G69" i="37"/>
  <c r="H69" i="37"/>
  <c r="G69" i="38"/>
  <c r="H69" i="38"/>
  <c r="G69" i="39"/>
  <c r="H69" i="39"/>
  <c r="G69" i="40"/>
  <c r="H69" i="40"/>
  <c r="G69" i="2"/>
  <c r="H69" i="2"/>
  <c r="F69" i="3"/>
  <c r="F69" i="4"/>
  <c r="F69" i="5"/>
  <c r="F69" i="6"/>
  <c r="F69" i="7"/>
  <c r="F69" i="8"/>
  <c r="F69" i="9"/>
  <c r="F69" i="10"/>
  <c r="F69" i="11"/>
  <c r="F69" i="12"/>
  <c r="F69" i="13"/>
  <c r="F69" i="14"/>
  <c r="F69" i="15"/>
  <c r="F69" i="16"/>
  <c r="F69" i="17"/>
  <c r="F69" i="18"/>
  <c r="F69" i="19"/>
  <c r="F69" i="20"/>
  <c r="F69" i="21"/>
  <c r="F69" i="22"/>
  <c r="F69" i="23"/>
  <c r="F69" i="24"/>
  <c r="F69" i="25"/>
  <c r="F69" i="26"/>
  <c r="F69" i="27"/>
  <c r="F69" i="28"/>
  <c r="F69" i="29"/>
  <c r="F69" i="30"/>
  <c r="F69" i="31"/>
  <c r="F69" i="32"/>
  <c r="F69" i="33"/>
  <c r="F69" i="34"/>
  <c r="F69" i="35"/>
  <c r="F69" i="36"/>
  <c r="F69" i="37"/>
  <c r="F69" i="38"/>
  <c r="F69" i="39"/>
  <c r="F69" i="40"/>
  <c r="F69" i="2"/>
  <c r="H69" i="1"/>
  <c r="F46" i="1"/>
  <c r="F46" i="2"/>
  <c r="F46" i="3"/>
  <c r="F46" i="4"/>
  <c r="F46" i="5"/>
  <c r="F46" i="6"/>
  <c r="F46" i="7"/>
  <c r="F46" i="8"/>
  <c r="F46" i="9"/>
  <c r="F46" i="10"/>
  <c r="F46" i="11"/>
  <c r="F46" i="12"/>
  <c r="F46" i="13"/>
  <c r="F46" i="14"/>
  <c r="F46" i="15"/>
  <c r="F46" i="16"/>
  <c r="F46" i="17"/>
  <c r="F46" i="18"/>
  <c r="F46" i="19"/>
  <c r="F46" i="20"/>
  <c r="F46" i="21"/>
  <c r="F46" i="22"/>
  <c r="F46" i="23"/>
  <c r="F46" i="24"/>
  <c r="F46" i="25"/>
  <c r="F46" i="26"/>
  <c r="F46" i="27"/>
  <c r="F46" i="28"/>
  <c r="F46" i="29"/>
  <c r="F46" i="30"/>
  <c r="F46" i="31"/>
  <c r="F46" i="32"/>
  <c r="F46" i="33"/>
  <c r="F46" i="34"/>
  <c r="F46" i="35"/>
  <c r="F46" i="36"/>
  <c r="F46" i="37"/>
  <c r="F46" i="38"/>
  <c r="F46" i="39"/>
  <c r="F46" i="40"/>
  <c r="F66" i="2"/>
  <c r="F66" i="3"/>
  <c r="F66" i="4"/>
  <c r="F66" i="5"/>
  <c r="F66" i="6"/>
  <c r="F66" i="7"/>
  <c r="F66" i="8"/>
  <c r="F66" i="9"/>
  <c r="F66" i="10"/>
  <c r="F66" i="11"/>
  <c r="F66" i="12"/>
  <c r="F66" i="13"/>
  <c r="F66" i="14"/>
  <c r="F66" i="15"/>
  <c r="F66" i="16"/>
  <c r="F66" i="17"/>
  <c r="F66" i="18"/>
  <c r="F66" i="19"/>
  <c r="F66" i="20"/>
  <c r="F66" i="21"/>
  <c r="F66" i="22"/>
  <c r="F66" i="23"/>
  <c r="F66" i="24"/>
  <c r="F66" i="25"/>
  <c r="F66" i="26"/>
  <c r="F66" i="27"/>
  <c r="F66" i="28"/>
  <c r="F66" i="29"/>
  <c r="F66" i="30"/>
  <c r="F66" i="31"/>
  <c r="F66" i="32"/>
  <c r="F66" i="33"/>
  <c r="F66" i="34"/>
  <c r="F66" i="35"/>
  <c r="F66" i="36"/>
  <c r="F66" i="37"/>
  <c r="F66" i="38"/>
  <c r="F66" i="39"/>
  <c r="F66" i="40"/>
  <c r="F66" i="1"/>
  <c r="F69" i="1" s="1"/>
  <c r="G63" i="2"/>
  <c r="H63" i="2"/>
  <c r="G63" i="3"/>
  <c r="H63" i="3"/>
  <c r="G63" i="4"/>
  <c r="H63" i="4"/>
  <c r="G63" i="5"/>
  <c r="H63" i="5"/>
  <c r="G63" i="6"/>
  <c r="H63" i="6"/>
  <c r="G63" i="7"/>
  <c r="H63" i="7"/>
  <c r="G63" i="8"/>
  <c r="H63" i="8"/>
  <c r="G63" i="9"/>
  <c r="H63" i="9"/>
  <c r="G63" i="10"/>
  <c r="H63" i="10"/>
  <c r="G63" i="11"/>
  <c r="H63" i="11"/>
  <c r="G63" i="12"/>
  <c r="H63" i="12"/>
  <c r="G63" i="13"/>
  <c r="H63" i="13"/>
  <c r="G63" i="14"/>
  <c r="H63" i="14"/>
  <c r="G63" i="15"/>
  <c r="H63" i="15"/>
  <c r="G63" i="16"/>
  <c r="H63" i="16"/>
  <c r="G63" i="17"/>
  <c r="H63" i="17"/>
  <c r="G63" i="18"/>
  <c r="H63" i="18"/>
  <c r="G63" i="19"/>
  <c r="H63" i="19"/>
  <c r="G63" i="20"/>
  <c r="H63" i="20"/>
  <c r="G63" i="21"/>
  <c r="H63" i="21"/>
  <c r="G63" i="22"/>
  <c r="H63" i="22"/>
  <c r="G63" i="23"/>
  <c r="H63" i="23"/>
  <c r="G63" i="24"/>
  <c r="H63" i="24"/>
  <c r="G63" i="25"/>
  <c r="H63" i="25"/>
  <c r="G63" i="26"/>
  <c r="H63" i="26"/>
  <c r="G63" i="27"/>
  <c r="H63" i="27"/>
  <c r="G63" i="28"/>
  <c r="H63" i="28"/>
  <c r="G63" i="29"/>
  <c r="H63" i="29"/>
  <c r="G63" i="30"/>
  <c r="H63" i="30"/>
  <c r="G63" i="31"/>
  <c r="H63" i="31"/>
  <c r="G63" i="32"/>
  <c r="H63" i="32"/>
  <c r="G63" i="33"/>
  <c r="H63" i="33"/>
  <c r="G63" i="34"/>
  <c r="H63" i="34"/>
  <c r="G63" i="35"/>
  <c r="H63" i="35"/>
  <c r="G63" i="36"/>
  <c r="H63" i="36"/>
  <c r="G63" i="37"/>
  <c r="H63" i="37"/>
  <c r="G63" i="38"/>
  <c r="H63" i="38"/>
  <c r="G63" i="39"/>
  <c r="H63" i="39"/>
  <c r="G63" i="40"/>
  <c r="H63" i="40"/>
  <c r="G63" i="1"/>
  <c r="H63" i="1"/>
  <c r="F63" i="2"/>
  <c r="F63" i="3"/>
  <c r="F63" i="4"/>
  <c r="F63" i="5"/>
  <c r="F63" i="6"/>
  <c r="F63" i="7"/>
  <c r="F63" i="8"/>
  <c r="F63" i="9"/>
  <c r="F63" i="10"/>
  <c r="F63" i="11"/>
  <c r="F63" i="12"/>
  <c r="F63" i="13"/>
  <c r="F63" i="14"/>
  <c r="F63" i="15"/>
  <c r="F63" i="16"/>
  <c r="F63" i="17"/>
  <c r="F63" i="18"/>
  <c r="F63" i="19"/>
  <c r="F63" i="20"/>
  <c r="F63" i="21"/>
  <c r="F63" i="22"/>
  <c r="F63" i="23"/>
  <c r="F63" i="24"/>
  <c r="F63" i="25"/>
  <c r="F63" i="26"/>
  <c r="F63" i="27"/>
  <c r="F63" i="28"/>
  <c r="F63" i="29"/>
  <c r="F63" i="30"/>
  <c r="F63" i="31"/>
  <c r="F63" i="32"/>
  <c r="F63" i="33"/>
  <c r="F63" i="34"/>
  <c r="F63" i="35"/>
  <c r="F63" i="36"/>
  <c r="F63" i="37"/>
  <c r="F63" i="38"/>
  <c r="F63" i="39"/>
  <c r="F63" i="40"/>
  <c r="F63" i="1"/>
  <c r="G59" i="2"/>
  <c r="H59" i="2"/>
  <c r="G59" i="3"/>
  <c r="H59" i="3"/>
  <c r="G59" i="4"/>
  <c r="H59" i="4"/>
  <c r="G59" i="5"/>
  <c r="H59" i="5"/>
  <c r="G59" i="6"/>
  <c r="H59" i="6"/>
  <c r="G59" i="7"/>
  <c r="H59" i="7"/>
  <c r="G59" i="8"/>
  <c r="H59" i="8"/>
  <c r="G59" i="9"/>
  <c r="H59" i="9"/>
  <c r="G59" i="10"/>
  <c r="H59" i="10"/>
  <c r="G59" i="11"/>
  <c r="H59" i="11"/>
  <c r="G59" i="12"/>
  <c r="H59" i="12"/>
  <c r="G59" i="13"/>
  <c r="H59" i="13"/>
  <c r="G59" i="14"/>
  <c r="H59" i="14"/>
  <c r="G59" i="15"/>
  <c r="H59" i="15"/>
  <c r="G59" i="16"/>
  <c r="H59" i="16"/>
  <c r="G59" i="17"/>
  <c r="H59" i="17"/>
  <c r="G59" i="18"/>
  <c r="H59" i="18"/>
  <c r="G59" i="19"/>
  <c r="H59" i="19"/>
  <c r="G59" i="20"/>
  <c r="H59" i="20"/>
  <c r="G59" i="21"/>
  <c r="H59" i="21"/>
  <c r="G59" i="22"/>
  <c r="H59" i="22"/>
  <c r="G59" i="23"/>
  <c r="H59" i="23"/>
  <c r="G59" i="24"/>
  <c r="H59" i="24"/>
  <c r="G59" i="25"/>
  <c r="H59" i="25"/>
  <c r="G59" i="26"/>
  <c r="H59" i="26"/>
  <c r="G59" i="27"/>
  <c r="H59" i="27"/>
  <c r="G59" i="28"/>
  <c r="H59" i="28"/>
  <c r="G59" i="29"/>
  <c r="H59" i="29"/>
  <c r="G59" i="30"/>
  <c r="H59" i="30"/>
  <c r="G59" i="31"/>
  <c r="H59" i="31"/>
  <c r="G59" i="32"/>
  <c r="H59" i="32"/>
  <c r="G59" i="33"/>
  <c r="H59" i="33"/>
  <c r="G59" i="34"/>
  <c r="H59" i="34"/>
  <c r="G59" i="35"/>
  <c r="H59" i="35"/>
  <c r="G59" i="36"/>
  <c r="H59" i="36"/>
  <c r="G59" i="37"/>
  <c r="H59" i="37"/>
  <c r="G59" i="38"/>
  <c r="H59" i="38"/>
  <c r="G59" i="39"/>
  <c r="H59" i="39"/>
  <c r="G59" i="40"/>
  <c r="H59" i="40"/>
  <c r="G59" i="1"/>
  <c r="H59" i="1"/>
  <c r="F59" i="2"/>
  <c r="F59" i="3"/>
  <c r="F59" i="4"/>
  <c r="F59" i="5"/>
  <c r="F59" i="6"/>
  <c r="F59" i="7"/>
  <c r="F59" i="8"/>
  <c r="F59" i="9"/>
  <c r="F59" i="10"/>
  <c r="F59" i="11"/>
  <c r="F59" i="12"/>
  <c r="F59" i="13"/>
  <c r="F59" i="14"/>
  <c r="F59" i="15"/>
  <c r="F59" i="16"/>
  <c r="F59" i="17"/>
  <c r="F59" i="18"/>
  <c r="F59" i="19"/>
  <c r="F59" i="20"/>
  <c r="F59" i="21"/>
  <c r="F59" i="22"/>
  <c r="F59" i="23"/>
  <c r="F59" i="24"/>
  <c r="F59" i="25"/>
  <c r="F59" i="26"/>
  <c r="F59" i="27"/>
  <c r="F59" i="28"/>
  <c r="F59" i="29"/>
  <c r="F59" i="30"/>
  <c r="F59" i="31"/>
  <c r="F59" i="32"/>
  <c r="F59" i="33"/>
  <c r="F59" i="34"/>
  <c r="F59" i="35"/>
  <c r="F59" i="36"/>
  <c r="F59" i="37"/>
  <c r="F59" i="38"/>
  <c r="F59" i="39"/>
  <c r="F59" i="40"/>
  <c r="F59" i="1"/>
  <c r="F55" i="2"/>
  <c r="F55" i="3"/>
  <c r="F55" i="4"/>
  <c r="F55" i="5"/>
  <c r="F55" i="6"/>
  <c r="F55" i="7"/>
  <c r="F55" i="8"/>
  <c r="F55" i="9"/>
  <c r="F55" i="10"/>
  <c r="F55" i="11"/>
  <c r="F55" i="12"/>
  <c r="F55" i="13"/>
  <c r="F55" i="14"/>
  <c r="F55" i="15"/>
  <c r="F55" i="16"/>
  <c r="F55" i="17"/>
  <c r="F55" i="18"/>
  <c r="F55" i="19"/>
  <c r="F55" i="20"/>
  <c r="F55" i="21"/>
  <c r="F55" i="22"/>
  <c r="F55" i="23"/>
  <c r="F55" i="24"/>
  <c r="F55" i="25"/>
  <c r="F55" i="26"/>
  <c r="F55" i="27"/>
  <c r="F55" i="28"/>
  <c r="F55" i="29"/>
  <c r="F55" i="30"/>
  <c r="F55" i="31"/>
  <c r="F55" i="32"/>
  <c r="F55" i="33"/>
  <c r="F55" i="34"/>
  <c r="F55" i="35"/>
  <c r="F55" i="36"/>
  <c r="F55" i="37"/>
  <c r="F55" i="38"/>
  <c r="F55" i="39"/>
  <c r="F55" i="40"/>
  <c r="F55" i="1"/>
  <c r="F49" i="2"/>
  <c r="F49" i="3"/>
  <c r="F49" i="4"/>
  <c r="F49" i="5"/>
  <c r="F49" i="6"/>
  <c r="F49" i="7"/>
  <c r="F49" i="8"/>
  <c r="F49" i="9"/>
  <c r="F49" i="10"/>
  <c r="F49" i="11"/>
  <c r="F49" i="12"/>
  <c r="F49" i="13"/>
  <c r="F49" i="14"/>
  <c r="F49" i="15"/>
  <c r="F49" i="16"/>
  <c r="F49" i="17"/>
  <c r="F49" i="18"/>
  <c r="F49" i="19"/>
  <c r="F49" i="20"/>
  <c r="F49" i="21"/>
  <c r="F49" i="22"/>
  <c r="F49" i="23"/>
  <c r="F49" i="24"/>
  <c r="F49" i="25"/>
  <c r="F49" i="26"/>
  <c r="F49" i="27"/>
  <c r="F49" i="28"/>
  <c r="F49" i="29"/>
  <c r="F49" i="30"/>
  <c r="F49" i="31"/>
  <c r="F49" i="32"/>
  <c r="F49" i="33"/>
  <c r="F49" i="34"/>
  <c r="F49" i="35"/>
  <c r="F49" i="36"/>
  <c r="F49" i="37"/>
  <c r="F49" i="38"/>
  <c r="F49" i="39"/>
  <c r="F49" i="40"/>
  <c r="F49" i="1"/>
  <c r="G46" i="2"/>
  <c r="H46" i="2"/>
  <c r="G46" i="3"/>
  <c r="H46" i="3"/>
  <c r="G46" i="4"/>
  <c r="H46" i="4"/>
  <c r="G46" i="5"/>
  <c r="H46" i="5"/>
  <c r="G46" i="6"/>
  <c r="H46" i="6"/>
  <c r="G46" i="7"/>
  <c r="H46" i="7"/>
  <c r="G46" i="8"/>
  <c r="H46" i="8"/>
  <c r="G46" i="9"/>
  <c r="H46" i="9"/>
  <c r="G46" i="10"/>
  <c r="H46" i="10"/>
  <c r="G46" i="11"/>
  <c r="H46" i="11"/>
  <c r="G46" i="12"/>
  <c r="H46" i="12"/>
  <c r="G46" i="13"/>
  <c r="H46" i="13"/>
  <c r="G46" i="14"/>
  <c r="H46" i="14"/>
  <c r="G46" i="15"/>
  <c r="H46" i="15"/>
  <c r="G46" i="16"/>
  <c r="H46" i="16"/>
  <c r="G46" i="17"/>
  <c r="H46" i="17"/>
  <c r="G46" i="18"/>
  <c r="H46" i="18"/>
  <c r="G46" i="19"/>
  <c r="H46" i="19"/>
  <c r="G46" i="20"/>
  <c r="H46" i="20"/>
  <c r="G46" i="21"/>
  <c r="H46" i="21"/>
  <c r="G46" i="22"/>
  <c r="H46" i="22"/>
  <c r="G46" i="23"/>
  <c r="H46" i="23"/>
  <c r="G46" i="24"/>
  <c r="H46" i="24"/>
  <c r="G46" i="25"/>
  <c r="H46" i="25"/>
  <c r="G46" i="26"/>
  <c r="H46" i="26"/>
  <c r="G46" i="27"/>
  <c r="H46" i="27"/>
  <c r="G46" i="28"/>
  <c r="H46" i="28"/>
  <c r="G46" i="29"/>
  <c r="H46" i="29"/>
  <c r="G46" i="30"/>
  <c r="H46" i="30"/>
  <c r="G46" i="31"/>
  <c r="H46" i="31"/>
  <c r="G46" i="32"/>
  <c r="H46" i="32"/>
  <c r="G46" i="33"/>
  <c r="H46" i="33"/>
  <c r="G46" i="34"/>
  <c r="H46" i="34"/>
  <c r="G46" i="35"/>
  <c r="H46" i="35"/>
  <c r="G46" i="36"/>
  <c r="H46" i="36"/>
  <c r="G46" i="37"/>
  <c r="H46" i="37"/>
  <c r="G46" i="38"/>
  <c r="H46" i="38"/>
  <c r="G46" i="39"/>
  <c r="H46" i="39"/>
  <c r="G46" i="40"/>
  <c r="H46" i="40"/>
  <c r="G46" i="1"/>
  <c r="H46" i="1"/>
  <c r="H66" i="2"/>
  <c r="G66" i="2"/>
  <c r="H66" i="3"/>
  <c r="G66" i="3"/>
  <c r="H66" i="4"/>
  <c r="G66" i="4"/>
  <c r="H66" i="5"/>
  <c r="G66" i="5"/>
  <c r="H66" i="6"/>
  <c r="G66" i="6"/>
  <c r="H66" i="7"/>
  <c r="G66" i="7"/>
  <c r="H66" i="8"/>
  <c r="G66" i="8"/>
  <c r="H66" i="9"/>
  <c r="G66" i="9"/>
  <c r="H66" i="10"/>
  <c r="G66" i="10"/>
  <c r="H66" i="11"/>
  <c r="G66" i="11"/>
  <c r="H66" i="12"/>
  <c r="G66" i="12"/>
  <c r="H66" i="13"/>
  <c r="G66" i="13"/>
  <c r="H66" i="14"/>
  <c r="G66" i="14"/>
  <c r="H66" i="15"/>
  <c r="G66" i="15"/>
  <c r="H66" i="16"/>
  <c r="G66" i="16"/>
  <c r="H66" i="17"/>
  <c r="G66" i="17"/>
  <c r="H66" i="18"/>
  <c r="G66" i="18"/>
  <c r="H66" i="19"/>
  <c r="G66" i="19"/>
  <c r="H66" i="20"/>
  <c r="G66" i="20"/>
  <c r="H66" i="21"/>
  <c r="G66" i="21"/>
  <c r="H66" i="22"/>
  <c r="G66" i="22"/>
  <c r="H66" i="23"/>
  <c r="G66" i="23"/>
  <c r="H66" i="24"/>
  <c r="G66" i="24"/>
  <c r="H66" i="25"/>
  <c r="G66" i="25"/>
  <c r="H66" i="26"/>
  <c r="G66" i="26"/>
  <c r="H66" i="27"/>
  <c r="G66" i="27"/>
  <c r="H66" i="28"/>
  <c r="G66" i="28"/>
  <c r="H66" i="29"/>
  <c r="G66" i="29"/>
  <c r="H66" i="30"/>
  <c r="G66" i="30"/>
  <c r="H66" i="31"/>
  <c r="G66" i="31"/>
  <c r="H66" i="32"/>
  <c r="G66" i="32"/>
  <c r="H66" i="33"/>
  <c r="G66" i="33"/>
  <c r="H66" i="34"/>
  <c r="G66" i="34"/>
  <c r="H66" i="35"/>
  <c r="G66" i="35"/>
  <c r="H66" i="36"/>
  <c r="G66" i="36"/>
  <c r="H66" i="37"/>
  <c r="G66" i="37"/>
  <c r="H66" i="38"/>
  <c r="G66" i="38"/>
  <c r="H66" i="39"/>
  <c r="G66" i="39"/>
  <c r="H66" i="40"/>
  <c r="G66" i="40"/>
  <c r="H66" i="1"/>
  <c r="G66" i="1"/>
  <c r="G69" i="1" s="1"/>
  <c r="H55" i="2"/>
  <c r="G55" i="2"/>
  <c r="H49" i="2"/>
  <c r="G49" i="2"/>
  <c r="H55" i="3"/>
  <c r="G55" i="3"/>
  <c r="H49" i="3"/>
  <c r="G49" i="3"/>
  <c r="H55" i="4"/>
  <c r="G55" i="4"/>
  <c r="H49" i="4"/>
  <c r="G49" i="4"/>
  <c r="H55" i="5"/>
  <c r="G55" i="5"/>
  <c r="H49" i="5"/>
  <c r="G49" i="5"/>
  <c r="H55" i="6"/>
  <c r="G55" i="6"/>
  <c r="H49" i="6"/>
  <c r="G49" i="6"/>
  <c r="H55" i="7"/>
  <c r="G55" i="7"/>
  <c r="H49" i="7"/>
  <c r="G49" i="7"/>
  <c r="H55" i="8"/>
  <c r="G55" i="8"/>
  <c r="H49" i="8"/>
  <c r="G49" i="8"/>
  <c r="H55" i="9"/>
  <c r="G55" i="9"/>
  <c r="H49" i="9"/>
  <c r="G49" i="9"/>
  <c r="H55" i="10"/>
  <c r="G55" i="10"/>
  <c r="H49" i="10"/>
  <c r="G49" i="10"/>
  <c r="H55" i="11"/>
  <c r="G55" i="11"/>
  <c r="H49" i="11"/>
  <c r="G49" i="11"/>
  <c r="H55" i="12"/>
  <c r="G55" i="12"/>
  <c r="H49" i="12"/>
  <c r="G49" i="12"/>
  <c r="H55" i="13"/>
  <c r="G55" i="13"/>
  <c r="H49" i="13"/>
  <c r="G49" i="13"/>
  <c r="H55" i="14"/>
  <c r="G55" i="14"/>
  <c r="H49" i="14"/>
  <c r="G49" i="14"/>
  <c r="H55" i="15"/>
  <c r="G55" i="15"/>
  <c r="H49" i="15"/>
  <c r="G49" i="15"/>
  <c r="H55" i="16"/>
  <c r="G55" i="16"/>
  <c r="H49" i="16"/>
  <c r="G49" i="16"/>
  <c r="H55" i="17"/>
  <c r="G55" i="17"/>
  <c r="H49" i="17"/>
  <c r="G49" i="17"/>
  <c r="H55" i="18"/>
  <c r="G55" i="18"/>
  <c r="H49" i="18"/>
  <c r="G49" i="18"/>
  <c r="H55" i="19"/>
  <c r="G55" i="19"/>
  <c r="H49" i="19"/>
  <c r="G49" i="19"/>
  <c r="H55" i="20"/>
  <c r="G55" i="20"/>
  <c r="H49" i="20"/>
  <c r="G49" i="20"/>
  <c r="H55" i="21"/>
  <c r="G55" i="21"/>
  <c r="H49" i="21"/>
  <c r="G49" i="21"/>
  <c r="H55" i="22"/>
  <c r="G55" i="22"/>
  <c r="H49" i="22"/>
  <c r="G49" i="22"/>
  <c r="H55" i="23"/>
  <c r="G55" i="23"/>
  <c r="H49" i="23"/>
  <c r="G49" i="23"/>
  <c r="H55" i="24"/>
  <c r="G55" i="24"/>
  <c r="H49" i="24"/>
  <c r="G49" i="24"/>
  <c r="H55" i="25"/>
  <c r="G55" i="25"/>
  <c r="H49" i="25"/>
  <c r="G49" i="25"/>
  <c r="H55" i="26"/>
  <c r="G55" i="26"/>
  <c r="H49" i="26"/>
  <c r="G49" i="26"/>
  <c r="H55" i="27"/>
  <c r="G55" i="27"/>
  <c r="H49" i="27"/>
  <c r="G49" i="27"/>
  <c r="H55" i="28"/>
  <c r="G55" i="28"/>
  <c r="H49" i="28"/>
  <c r="G49" i="28"/>
  <c r="H55" i="29"/>
  <c r="G55" i="29"/>
  <c r="H49" i="29"/>
  <c r="G49" i="29"/>
  <c r="H55" i="30"/>
  <c r="G55" i="30"/>
  <c r="H49" i="30"/>
  <c r="G49" i="30"/>
  <c r="H55" i="31"/>
  <c r="G55" i="31"/>
  <c r="H49" i="31"/>
  <c r="G49" i="31"/>
  <c r="H55" i="32"/>
  <c r="G55" i="32"/>
  <c r="H49" i="32"/>
  <c r="G49" i="32"/>
  <c r="H55" i="33"/>
  <c r="G55" i="33"/>
  <c r="H49" i="33"/>
  <c r="G49" i="33"/>
  <c r="H55" i="34"/>
  <c r="G55" i="34"/>
  <c r="H49" i="34"/>
  <c r="G49" i="34"/>
  <c r="H55" i="35"/>
  <c r="G55" i="35"/>
  <c r="H49" i="35"/>
  <c r="G49" i="35"/>
  <c r="H55" i="36"/>
  <c r="G55" i="36"/>
  <c r="H49" i="36"/>
  <c r="G49" i="36"/>
  <c r="H55" i="37"/>
  <c r="G55" i="37"/>
  <c r="H49" i="37"/>
  <c r="G49" i="37"/>
  <c r="H55" i="38"/>
  <c r="G55" i="38"/>
  <c r="H49" i="38"/>
  <c r="G49" i="38"/>
  <c r="H55" i="39"/>
  <c r="G55" i="39"/>
  <c r="H49" i="39"/>
  <c r="G49" i="39"/>
  <c r="H55" i="40"/>
  <c r="G55" i="40"/>
  <c r="H49" i="40"/>
  <c r="G49" i="40"/>
  <c r="H55" i="1"/>
  <c r="G55" i="1"/>
  <c r="H49" i="1"/>
  <c r="G49" i="1"/>
  <c r="H41" i="2"/>
  <c r="G41" i="2"/>
  <c r="F41" i="2"/>
  <c r="H41" i="3"/>
  <c r="G41" i="3"/>
  <c r="F41" i="3"/>
  <c r="H41" i="4"/>
  <c r="G41" i="4"/>
  <c r="F41" i="4"/>
  <c r="H41" i="5"/>
  <c r="G41" i="5"/>
  <c r="F41" i="5"/>
  <c r="H41" i="6"/>
  <c r="G41" i="6"/>
  <c r="F41" i="6"/>
  <c r="H41" i="7"/>
  <c r="G41" i="7"/>
  <c r="F41" i="7"/>
  <c r="H41" i="8"/>
  <c r="G41" i="8"/>
  <c r="F41" i="8"/>
  <c r="H41" i="9"/>
  <c r="G41" i="9"/>
  <c r="F41" i="9"/>
  <c r="H41" i="10"/>
  <c r="G41" i="10"/>
  <c r="F41" i="10"/>
  <c r="H41" i="11"/>
  <c r="G41" i="11"/>
  <c r="F41" i="11"/>
  <c r="H41" i="12"/>
  <c r="G41" i="12"/>
  <c r="F41" i="12"/>
  <c r="H41" i="13"/>
  <c r="G41" i="13"/>
  <c r="F41" i="13"/>
  <c r="H41" i="14"/>
  <c r="G41" i="14"/>
  <c r="F41" i="14"/>
  <c r="H41" i="15"/>
  <c r="G41" i="15"/>
  <c r="F41" i="15"/>
  <c r="H41" i="16"/>
  <c r="G41" i="16"/>
  <c r="F41" i="16"/>
  <c r="H41" i="17"/>
  <c r="G41" i="17"/>
  <c r="F41" i="17"/>
  <c r="H41" i="18"/>
  <c r="G41" i="18"/>
  <c r="F41" i="18"/>
  <c r="H41" i="19"/>
  <c r="G41" i="19"/>
  <c r="F41" i="19"/>
  <c r="H41" i="20"/>
  <c r="G41" i="20"/>
  <c r="F41" i="20"/>
  <c r="H41" i="21"/>
  <c r="G41" i="21"/>
  <c r="F41" i="21"/>
  <c r="H41" i="22"/>
  <c r="G41" i="22"/>
  <c r="F41" i="22"/>
  <c r="H41" i="23"/>
  <c r="G41" i="23"/>
  <c r="F41" i="23"/>
  <c r="H41" i="24"/>
  <c r="G41" i="24"/>
  <c r="F41" i="24"/>
  <c r="H41" i="25"/>
  <c r="G41" i="25"/>
  <c r="F41" i="25"/>
  <c r="H41" i="26"/>
  <c r="G41" i="26"/>
  <c r="F41" i="26"/>
  <c r="H41" i="27"/>
  <c r="G41" i="27"/>
  <c r="F41" i="27"/>
  <c r="H41" i="28"/>
  <c r="G41" i="28"/>
  <c r="F41" i="28"/>
  <c r="H41" i="29"/>
  <c r="G41" i="29"/>
  <c r="F41" i="29"/>
  <c r="H41" i="30"/>
  <c r="G41" i="30"/>
  <c r="F41" i="30"/>
  <c r="H41" i="31"/>
  <c r="G41" i="31"/>
  <c r="F41" i="31"/>
  <c r="H41" i="32"/>
  <c r="G41" i="32"/>
  <c r="F41" i="32"/>
  <c r="H41" i="33"/>
  <c r="G41" i="33"/>
  <c r="F41" i="33"/>
  <c r="H41" i="34"/>
  <c r="G41" i="34"/>
  <c r="F41" i="34"/>
  <c r="H41" i="35"/>
  <c r="G41" i="35"/>
  <c r="F41" i="35"/>
  <c r="H41" i="36"/>
  <c r="G41" i="36"/>
  <c r="F41" i="36"/>
  <c r="H41" i="37"/>
  <c r="G41" i="37"/>
  <c r="F41" i="37"/>
  <c r="H41" i="38"/>
  <c r="G41" i="38"/>
  <c r="F41" i="38"/>
  <c r="H41" i="39"/>
  <c r="G41" i="39"/>
  <c r="F41" i="39"/>
  <c r="H41" i="40"/>
  <c r="G41" i="40"/>
  <c r="F41" i="40"/>
  <c r="H41" i="1"/>
  <c r="G41" i="1"/>
  <c r="F41" i="1"/>
  <c r="H33" i="2"/>
  <c r="G33" i="2"/>
  <c r="F33" i="2"/>
  <c r="H33" i="3"/>
  <c r="H43" i="3" s="1"/>
  <c r="G33" i="3"/>
  <c r="G43" i="3" s="1"/>
  <c r="F33" i="3"/>
  <c r="H33" i="4"/>
  <c r="H43" i="4" s="1"/>
  <c r="G33" i="4"/>
  <c r="F33" i="4"/>
  <c r="F43" i="4" s="1"/>
  <c r="H33" i="5"/>
  <c r="G33" i="5"/>
  <c r="G43" i="5" s="1"/>
  <c r="F33" i="5"/>
  <c r="F43" i="5" s="1"/>
  <c r="H33" i="6"/>
  <c r="G33" i="6"/>
  <c r="F33" i="6"/>
  <c r="H33" i="7"/>
  <c r="G33" i="7"/>
  <c r="F33" i="7"/>
  <c r="H33" i="8"/>
  <c r="H43" i="8" s="1"/>
  <c r="G33" i="8"/>
  <c r="F33" i="8"/>
  <c r="F43" i="8" s="1"/>
  <c r="H33" i="9"/>
  <c r="G33" i="9"/>
  <c r="F33" i="9"/>
  <c r="H33" i="10"/>
  <c r="G33" i="10"/>
  <c r="F33" i="10"/>
  <c r="H33" i="11"/>
  <c r="G33" i="11"/>
  <c r="F33" i="11"/>
  <c r="H33" i="12"/>
  <c r="G33" i="12"/>
  <c r="F33" i="12"/>
  <c r="F43" i="12" s="1"/>
  <c r="H33" i="13"/>
  <c r="G33" i="13"/>
  <c r="G43" i="13" s="1"/>
  <c r="F33" i="13"/>
  <c r="H33" i="14"/>
  <c r="H43" i="14" s="1"/>
  <c r="G33" i="14"/>
  <c r="F33" i="14"/>
  <c r="H33" i="15"/>
  <c r="G33" i="15"/>
  <c r="F33" i="15"/>
  <c r="H33" i="16"/>
  <c r="G33" i="16"/>
  <c r="F33" i="16"/>
  <c r="H33" i="17"/>
  <c r="G33" i="17"/>
  <c r="G43" i="17" s="1"/>
  <c r="F33" i="17"/>
  <c r="H33" i="18"/>
  <c r="H43" i="18" s="1"/>
  <c r="G33" i="18"/>
  <c r="F33" i="18"/>
  <c r="F43" i="18" s="1"/>
  <c r="H33" i="19"/>
  <c r="G33" i="19"/>
  <c r="F33" i="19"/>
  <c r="H33" i="20"/>
  <c r="G33" i="20"/>
  <c r="F33" i="20"/>
  <c r="H33" i="21"/>
  <c r="G33" i="21"/>
  <c r="F33" i="21"/>
  <c r="H33" i="22"/>
  <c r="H43" i="22" s="1"/>
  <c r="G33" i="22"/>
  <c r="F33" i="22"/>
  <c r="F43" i="22" s="1"/>
  <c r="H33" i="23"/>
  <c r="G33" i="23"/>
  <c r="G43" i="23" s="1"/>
  <c r="F33" i="23"/>
  <c r="H33" i="24"/>
  <c r="G33" i="24"/>
  <c r="F33" i="24"/>
  <c r="H33" i="25"/>
  <c r="G33" i="25"/>
  <c r="F33" i="25"/>
  <c r="H33" i="26"/>
  <c r="G33" i="26"/>
  <c r="F33" i="26"/>
  <c r="F43" i="26" s="1"/>
  <c r="H33" i="27"/>
  <c r="G33" i="27"/>
  <c r="G43" i="27" s="1"/>
  <c r="F33" i="27"/>
  <c r="H33" i="28"/>
  <c r="H43" i="28" s="1"/>
  <c r="G33" i="28"/>
  <c r="F33" i="28"/>
  <c r="H33" i="29"/>
  <c r="G33" i="29"/>
  <c r="F33" i="29"/>
  <c r="H33" i="30"/>
  <c r="G33" i="30"/>
  <c r="F33" i="30"/>
  <c r="H33" i="31"/>
  <c r="G33" i="31"/>
  <c r="G43" i="31" s="1"/>
  <c r="F33" i="31"/>
  <c r="H33" i="32"/>
  <c r="H43" i="32" s="1"/>
  <c r="G33" i="32"/>
  <c r="F33" i="32"/>
  <c r="F43" i="32" s="1"/>
  <c r="H33" i="33"/>
  <c r="G33" i="33"/>
  <c r="F33" i="33"/>
  <c r="H33" i="34"/>
  <c r="G33" i="34"/>
  <c r="F33" i="34"/>
  <c r="H33" i="35"/>
  <c r="G33" i="35"/>
  <c r="F33" i="35"/>
  <c r="H33" i="36"/>
  <c r="H43" i="36" s="1"/>
  <c r="G33" i="36"/>
  <c r="F33" i="36"/>
  <c r="F43" i="36" s="1"/>
  <c r="H33" i="37"/>
  <c r="G33" i="37"/>
  <c r="G43" i="37" s="1"/>
  <c r="F33" i="37"/>
  <c r="H33" i="38"/>
  <c r="G33" i="38"/>
  <c r="F33" i="38"/>
  <c r="H33" i="39"/>
  <c r="G33" i="39"/>
  <c r="F33" i="39"/>
  <c r="H33" i="40"/>
  <c r="G33" i="40"/>
  <c r="F33" i="40"/>
  <c r="F43" i="40" s="1"/>
  <c r="H33" i="1"/>
  <c r="G33" i="1"/>
  <c r="G43" i="1" s="1"/>
  <c r="F33" i="1"/>
  <c r="H21" i="2"/>
  <c r="G21" i="2"/>
  <c r="F21" i="2"/>
  <c r="H21" i="3"/>
  <c r="G21" i="3"/>
  <c r="F21" i="3"/>
  <c r="H21" i="4"/>
  <c r="G21" i="4"/>
  <c r="F21" i="4"/>
  <c r="H21" i="5"/>
  <c r="G21" i="5"/>
  <c r="F21" i="5"/>
  <c r="H21" i="6"/>
  <c r="G21" i="6"/>
  <c r="F21" i="6"/>
  <c r="H21" i="7"/>
  <c r="G21" i="7"/>
  <c r="F21" i="7"/>
  <c r="H21" i="8"/>
  <c r="G21" i="8"/>
  <c r="F21" i="8"/>
  <c r="H21" i="9"/>
  <c r="G21" i="9"/>
  <c r="F21" i="9"/>
  <c r="H21" i="10"/>
  <c r="G21" i="10"/>
  <c r="F21" i="10"/>
  <c r="H21" i="11"/>
  <c r="G21" i="11"/>
  <c r="F21" i="11"/>
  <c r="H21" i="12"/>
  <c r="G21" i="12"/>
  <c r="F21" i="12"/>
  <c r="H21" i="13"/>
  <c r="G21" i="13"/>
  <c r="F21" i="13"/>
  <c r="H21" i="14"/>
  <c r="G21" i="14"/>
  <c r="F21" i="14"/>
  <c r="H21" i="15"/>
  <c r="G21" i="15"/>
  <c r="F21" i="15"/>
  <c r="H21" i="16"/>
  <c r="G21" i="16"/>
  <c r="F21" i="16"/>
  <c r="H21" i="17"/>
  <c r="G21" i="17"/>
  <c r="F21" i="17"/>
  <c r="H21" i="18"/>
  <c r="G21" i="18"/>
  <c r="F21" i="18"/>
  <c r="H21" i="19"/>
  <c r="G21" i="19"/>
  <c r="F21" i="19"/>
  <c r="H21" i="20"/>
  <c r="G21" i="20"/>
  <c r="F21" i="20"/>
  <c r="H21" i="21"/>
  <c r="G21" i="21"/>
  <c r="F21" i="21"/>
  <c r="H21" i="22"/>
  <c r="G21" i="22"/>
  <c r="F21" i="22"/>
  <c r="H21" i="23"/>
  <c r="G21" i="23"/>
  <c r="F21" i="23"/>
  <c r="H21" i="24"/>
  <c r="G21" i="24"/>
  <c r="F21" i="24"/>
  <c r="H21" i="25"/>
  <c r="G21" i="25"/>
  <c r="F21" i="25"/>
  <c r="H21" i="26"/>
  <c r="G21" i="26"/>
  <c r="F21" i="26"/>
  <c r="H21" i="27"/>
  <c r="G21" i="27"/>
  <c r="F21" i="27"/>
  <c r="H21" i="28"/>
  <c r="G21" i="28"/>
  <c r="F21" i="28"/>
  <c r="H21" i="29"/>
  <c r="G21" i="29"/>
  <c r="F21" i="29"/>
  <c r="H21" i="30"/>
  <c r="G21" i="30"/>
  <c r="F21" i="30"/>
  <c r="H21" i="31"/>
  <c r="G21" i="31"/>
  <c r="F21" i="31"/>
  <c r="H21" i="32"/>
  <c r="G21" i="32"/>
  <c r="F21" i="32"/>
  <c r="H21" i="33"/>
  <c r="G21" i="33"/>
  <c r="F21" i="33"/>
  <c r="H21" i="34"/>
  <c r="G21" i="34"/>
  <c r="F21" i="34"/>
  <c r="H21" i="35"/>
  <c r="G21" i="35"/>
  <c r="F21" i="35"/>
  <c r="H21" i="36"/>
  <c r="G21" i="36"/>
  <c r="F21" i="36"/>
  <c r="H21" i="37"/>
  <c r="G21" i="37"/>
  <c r="F21" i="37"/>
  <c r="H21" i="38"/>
  <c r="G21" i="38"/>
  <c r="F21" i="38"/>
  <c r="H21" i="39"/>
  <c r="G21" i="39"/>
  <c r="F21" i="39"/>
  <c r="H21" i="40"/>
  <c r="G21" i="40"/>
  <c r="F21" i="40"/>
  <c r="H21" i="1"/>
  <c r="G21" i="1"/>
  <c r="F21" i="1"/>
  <c r="H7" i="2"/>
  <c r="G7" i="2"/>
  <c r="F7" i="2"/>
  <c r="H7" i="3"/>
  <c r="G7" i="3"/>
  <c r="F7" i="3"/>
  <c r="H7" i="4"/>
  <c r="G7" i="4"/>
  <c r="F7" i="4"/>
  <c r="H7" i="5"/>
  <c r="G7" i="5"/>
  <c r="F7" i="5"/>
  <c r="H7" i="6"/>
  <c r="G7" i="6"/>
  <c r="F7" i="6"/>
  <c r="H7" i="7"/>
  <c r="G7" i="7"/>
  <c r="F7" i="7"/>
  <c r="H7" i="8"/>
  <c r="G7" i="8"/>
  <c r="F7" i="8"/>
  <c r="H7" i="9"/>
  <c r="G7" i="9"/>
  <c r="F7" i="9"/>
  <c r="H7" i="10"/>
  <c r="G7" i="10"/>
  <c r="F7" i="10"/>
  <c r="H7" i="11"/>
  <c r="G7" i="11"/>
  <c r="F7" i="11"/>
  <c r="H7" i="12"/>
  <c r="G7" i="12"/>
  <c r="F7" i="12"/>
  <c r="H7" i="13"/>
  <c r="G7" i="13"/>
  <c r="F7" i="13"/>
  <c r="H7" i="14"/>
  <c r="G7" i="14"/>
  <c r="F7" i="14"/>
  <c r="H7" i="15"/>
  <c r="G7" i="15"/>
  <c r="F7" i="15"/>
  <c r="H7" i="16"/>
  <c r="G7" i="16"/>
  <c r="F7" i="16"/>
  <c r="H7" i="17"/>
  <c r="G7" i="17"/>
  <c r="F7" i="17"/>
  <c r="H7" i="18"/>
  <c r="G7" i="18"/>
  <c r="F7" i="18"/>
  <c r="H7" i="19"/>
  <c r="G7" i="19"/>
  <c r="F7" i="19"/>
  <c r="H7" i="20"/>
  <c r="G7" i="20"/>
  <c r="F7" i="20"/>
  <c r="H7" i="21"/>
  <c r="G7" i="21"/>
  <c r="F7" i="21"/>
  <c r="H7" i="22"/>
  <c r="G7" i="22"/>
  <c r="F7" i="22"/>
  <c r="H7" i="23"/>
  <c r="G7" i="23"/>
  <c r="F7" i="23"/>
  <c r="H7" i="24"/>
  <c r="G7" i="24"/>
  <c r="F7" i="24"/>
  <c r="H7" i="25"/>
  <c r="G7" i="25"/>
  <c r="F7" i="25"/>
  <c r="H7" i="26"/>
  <c r="G7" i="26"/>
  <c r="F7" i="26"/>
  <c r="H7" i="27"/>
  <c r="G7" i="27"/>
  <c r="F7" i="27"/>
  <c r="H7" i="28"/>
  <c r="G7" i="28"/>
  <c r="F7" i="28"/>
  <c r="H7" i="29"/>
  <c r="G7" i="29"/>
  <c r="F7" i="29"/>
  <c r="H7" i="30"/>
  <c r="G7" i="30"/>
  <c r="F7" i="30"/>
  <c r="H7" i="31"/>
  <c r="G7" i="31"/>
  <c r="F7" i="31"/>
  <c r="H7" i="32"/>
  <c r="G7" i="32"/>
  <c r="F7" i="32"/>
  <c r="H7" i="33"/>
  <c r="G7" i="33"/>
  <c r="F7" i="33"/>
  <c r="H7" i="34"/>
  <c r="G7" i="34"/>
  <c r="F7" i="34"/>
  <c r="H7" i="35"/>
  <c r="G7" i="35"/>
  <c r="F7" i="35"/>
  <c r="H7" i="36"/>
  <c r="G7" i="36"/>
  <c r="F7" i="36"/>
  <c r="H7" i="37"/>
  <c r="G7" i="37"/>
  <c r="F7" i="37"/>
  <c r="H7" i="38"/>
  <c r="G7" i="38"/>
  <c r="F7" i="38"/>
  <c r="H7" i="39"/>
  <c r="G7" i="39"/>
  <c r="F7" i="39"/>
  <c r="H7" i="40"/>
  <c r="G7" i="40"/>
  <c r="F7" i="40"/>
  <c r="H7" i="1"/>
  <c r="G7" i="1"/>
  <c r="F7" i="1"/>
  <c r="F31" i="2" l="1"/>
  <c r="G31" i="3"/>
  <c r="G44" i="3" s="1"/>
  <c r="H31" i="4"/>
  <c r="H44" i="4" s="1"/>
  <c r="H31" i="5"/>
  <c r="G31" i="5"/>
  <c r="G44" i="5" s="1"/>
  <c r="G31" i="7"/>
  <c r="H31" i="8"/>
  <c r="H44" i="8" s="1"/>
  <c r="F31" i="8"/>
  <c r="F44" i="8" s="1"/>
  <c r="H31" i="12"/>
  <c r="F31" i="12"/>
  <c r="F44" i="12" s="1"/>
  <c r="G31" i="13"/>
  <c r="G44" i="13" s="1"/>
  <c r="F31" i="16"/>
  <c r="G31" i="17"/>
  <c r="G44" i="17" s="1"/>
  <c r="H31" i="18"/>
  <c r="H44" i="18" s="1"/>
  <c r="G31" i="21"/>
  <c r="H31" i="22"/>
  <c r="H44" i="22" s="1"/>
  <c r="F31" i="22"/>
  <c r="F44" i="22" s="1"/>
  <c r="H31" i="26"/>
  <c r="F31" i="26"/>
  <c r="F44" i="26" s="1"/>
  <c r="G31" i="27"/>
  <c r="G44" i="27" s="1"/>
  <c r="F31" i="30"/>
  <c r="G31" i="31"/>
  <c r="G44" i="31" s="1"/>
  <c r="H31" i="32"/>
  <c r="H44" i="32" s="1"/>
  <c r="G31" i="35"/>
  <c r="H31" i="36"/>
  <c r="H44" i="36" s="1"/>
  <c r="F31" i="36"/>
  <c r="F44" i="36" s="1"/>
  <c r="F31" i="40"/>
  <c r="F44" i="40" s="1"/>
  <c r="G31" i="1"/>
  <c r="G44" i="1" s="1"/>
  <c r="G43" i="2"/>
  <c r="G31" i="2"/>
  <c r="G44" i="2" s="1"/>
  <c r="H43" i="2"/>
  <c r="F31" i="5"/>
  <c r="F44" i="5" s="1"/>
  <c r="G31" i="37"/>
  <c r="G44" i="37" s="1"/>
  <c r="F31" i="32"/>
  <c r="F44" i="32" s="1"/>
  <c r="H31" i="28"/>
  <c r="H44" i="28" s="1"/>
  <c r="G31" i="23"/>
  <c r="G44" i="23" s="1"/>
  <c r="F31" i="18"/>
  <c r="F44" i="18" s="1"/>
  <c r="H31" i="14"/>
  <c r="H44" i="14" s="1"/>
  <c r="F31" i="4"/>
  <c r="F44" i="4" s="1"/>
  <c r="H43" i="38"/>
  <c r="G43" i="33"/>
  <c r="F43" i="28"/>
  <c r="H43" i="24"/>
  <c r="G43" i="19"/>
  <c r="F43" i="14"/>
  <c r="G43" i="21"/>
  <c r="H31" i="40"/>
  <c r="H43" i="10"/>
  <c r="G31" i="9"/>
  <c r="G43" i="9"/>
  <c r="G43" i="39"/>
  <c r="G43" i="29"/>
  <c r="H43" i="17"/>
  <c r="H31" i="7"/>
  <c r="H31" i="21"/>
  <c r="H43" i="31"/>
  <c r="F31" i="39"/>
  <c r="G31" i="30"/>
  <c r="G31" i="16"/>
  <c r="F31" i="11"/>
  <c r="F43" i="7"/>
  <c r="G43" i="35"/>
  <c r="G43" i="7"/>
  <c r="G43" i="12"/>
  <c r="F43" i="39"/>
  <c r="H43" i="35"/>
  <c r="G43" i="30"/>
  <c r="F43" i="25"/>
  <c r="H43" i="21"/>
  <c r="G43" i="16"/>
  <c r="F43" i="11"/>
  <c r="H43" i="7"/>
  <c r="F43" i="20"/>
  <c r="H43" i="16"/>
  <c r="G43" i="11"/>
  <c r="F43" i="6"/>
  <c r="H31" i="35"/>
  <c r="F31" i="25"/>
  <c r="G31" i="38"/>
  <c r="F31" i="33"/>
  <c r="H31" i="29"/>
  <c r="G31" i="24"/>
  <c r="F31" i="19"/>
  <c r="F43" i="29"/>
  <c r="H43" i="25"/>
  <c r="H43" i="11"/>
  <c r="F43" i="21"/>
  <c r="H31" i="15"/>
  <c r="G31" i="10"/>
  <c r="H43" i="39"/>
  <c r="G43" i="34"/>
  <c r="G43" i="20"/>
  <c r="F43" i="15"/>
  <c r="G43" i="6"/>
  <c r="H31" i="38"/>
  <c r="G31" i="33"/>
  <c r="F31" i="28"/>
  <c r="G31" i="19"/>
  <c r="F31" i="14"/>
  <c r="H31" i="10"/>
  <c r="F43" i="38"/>
  <c r="H43" i="34"/>
  <c r="F43" i="24"/>
  <c r="H43" i="20"/>
  <c r="G43" i="15"/>
  <c r="F43" i="10"/>
  <c r="H43" i="6"/>
  <c r="G43" i="40"/>
  <c r="F43" i="35"/>
  <c r="G43" i="26"/>
  <c r="F31" i="37"/>
  <c r="H31" i="33"/>
  <c r="G31" i="28"/>
  <c r="F31" i="23"/>
  <c r="H31" i="19"/>
  <c r="G31" i="14"/>
  <c r="F31" i="9"/>
  <c r="G43" i="38"/>
  <c r="F43" i="33"/>
  <c r="H43" i="29"/>
  <c r="G43" i="24"/>
  <c r="F43" i="19"/>
  <c r="H43" i="15"/>
  <c r="G43" i="10"/>
  <c r="H43" i="13"/>
  <c r="G31" i="36"/>
  <c r="F31" i="17"/>
  <c r="G31" i="8"/>
  <c r="H31" i="17"/>
  <c r="H31" i="3"/>
  <c r="H44" i="3" s="1"/>
  <c r="G43" i="36"/>
  <c r="H43" i="27"/>
  <c r="F43" i="17"/>
  <c r="G43" i="8"/>
  <c r="H31" i="27"/>
  <c r="G31" i="26"/>
  <c r="F31" i="21"/>
  <c r="G31" i="12"/>
  <c r="F31" i="7"/>
  <c r="H43" i="1"/>
  <c r="F43" i="31"/>
  <c r="G43" i="22"/>
  <c r="F43" i="3"/>
  <c r="G31" i="39"/>
  <c r="F31" i="34"/>
  <c r="H31" i="30"/>
  <c r="G31" i="25"/>
  <c r="F31" i="20"/>
  <c r="H31" i="16"/>
  <c r="G31" i="11"/>
  <c r="F31" i="6"/>
  <c r="H31" i="2"/>
  <c r="H43" i="40"/>
  <c r="F43" i="30"/>
  <c r="H43" i="26"/>
  <c r="F43" i="16"/>
  <c r="H43" i="12"/>
  <c r="F43" i="2"/>
  <c r="F31" i="31"/>
  <c r="H31" i="13"/>
  <c r="G31" i="40"/>
  <c r="F31" i="35"/>
  <c r="G31" i="34"/>
  <c r="F31" i="15"/>
  <c r="G31" i="6"/>
  <c r="H31" i="31"/>
  <c r="H31" i="39"/>
  <c r="F31" i="29"/>
  <c r="H31" i="25"/>
  <c r="G31" i="20"/>
  <c r="H31" i="11"/>
  <c r="F31" i="38"/>
  <c r="H31" i="34"/>
  <c r="G31" i="29"/>
  <c r="F31" i="24"/>
  <c r="H31" i="20"/>
  <c r="G31" i="15"/>
  <c r="F31" i="10"/>
  <c r="H31" i="6"/>
  <c r="F43" i="34"/>
  <c r="H43" i="30"/>
  <c r="G43" i="25"/>
  <c r="H31" i="24"/>
  <c r="F31" i="1"/>
  <c r="H31" i="37"/>
  <c r="G31" i="32"/>
  <c r="F31" i="27"/>
  <c r="H31" i="23"/>
  <c r="G31" i="18"/>
  <c r="F31" i="13"/>
  <c r="H31" i="9"/>
  <c r="G31" i="4"/>
  <c r="F43" i="37"/>
  <c r="H43" i="33"/>
  <c r="G43" i="28"/>
  <c r="F43" i="23"/>
  <c r="H43" i="19"/>
  <c r="G43" i="14"/>
  <c r="F43" i="9"/>
  <c r="H43" i="5"/>
  <c r="F43" i="1"/>
  <c r="H43" i="37"/>
  <c r="G43" i="32"/>
  <c r="F43" i="27"/>
  <c r="H43" i="23"/>
  <c r="G43" i="18"/>
  <c r="F43" i="13"/>
  <c r="H43" i="9"/>
  <c r="G43" i="4"/>
  <c r="H31" i="1"/>
  <c r="G31" i="22"/>
  <c r="F31" i="3"/>
  <c r="H44" i="5" l="1"/>
  <c r="G44" i="21"/>
  <c r="G44" i="19"/>
  <c r="F44" i="19"/>
  <c r="H44" i="13"/>
  <c r="G44" i="6"/>
  <c r="H44" i="12"/>
  <c r="F44" i="25"/>
  <c r="H44" i="40"/>
  <c r="F44" i="2"/>
  <c r="G44" i="9"/>
  <c r="G44" i="35"/>
  <c r="G44" i="7"/>
  <c r="H44" i="20"/>
  <c r="F44" i="6"/>
  <c r="G44" i="33"/>
  <c r="H44" i="24"/>
  <c r="F44" i="21"/>
  <c r="H44" i="1"/>
  <c r="G44" i="22"/>
  <c r="F44" i="13"/>
  <c r="F44" i="35"/>
  <c r="F44" i="30"/>
  <c r="H44" i="26"/>
  <c r="F44" i="16"/>
  <c r="F44" i="28"/>
  <c r="F44" i="38"/>
  <c r="F44" i="10"/>
  <c r="G44" i="25"/>
  <c r="F44" i="1"/>
  <c r="F44" i="37"/>
  <c r="F44" i="3"/>
  <c r="G44" i="30"/>
  <c r="H44" i="6"/>
  <c r="G44" i="15"/>
  <c r="H44" i="2"/>
  <c r="F44" i="7"/>
  <c r="H44" i="10"/>
  <c r="H44" i="7"/>
  <c r="F44" i="27"/>
  <c r="F44" i="24"/>
  <c r="G44" i="34"/>
  <c r="F44" i="14"/>
  <c r="H44" i="25"/>
  <c r="F44" i="39"/>
  <c r="H44" i="16"/>
  <c r="G44" i="26"/>
  <c r="F44" i="29"/>
  <c r="G44" i="4"/>
  <c r="G44" i="29"/>
  <c r="H44" i="37"/>
  <c r="H44" i="9"/>
  <c r="H44" i="34"/>
  <c r="F44" i="20"/>
  <c r="H44" i="21"/>
  <c r="F44" i="31"/>
  <c r="H44" i="38"/>
  <c r="H44" i="29"/>
  <c r="F44" i="33"/>
  <c r="G44" i="18"/>
  <c r="H44" i="30"/>
  <c r="G44" i="39"/>
  <c r="F44" i="17"/>
  <c r="F44" i="15"/>
  <c r="G44" i="38"/>
  <c r="F44" i="34"/>
  <c r="H44" i="39"/>
  <c r="H44" i="35"/>
  <c r="H44" i="31"/>
  <c r="F44" i="23"/>
  <c r="H44" i="17"/>
  <c r="F44" i="9"/>
  <c r="G44" i="10"/>
  <c r="G44" i="28"/>
  <c r="H44" i="15"/>
  <c r="F44" i="11"/>
  <c r="H44" i="33"/>
  <c r="H44" i="19"/>
  <c r="G44" i="16"/>
  <c r="G44" i="11"/>
  <c r="G44" i="8"/>
  <c r="G44" i="40"/>
  <c r="G44" i="12"/>
  <c r="H44" i="23"/>
  <c r="H44" i="11"/>
  <c r="G44" i="20"/>
  <c r="G44" i="14"/>
  <c r="G44" i="24"/>
  <c r="H44" i="27"/>
  <c r="G44" i="32"/>
  <c r="G44" i="36"/>
</calcChain>
</file>

<file path=xl/sharedStrings.xml><?xml version="1.0" encoding="utf-8"?>
<sst xmlns="http://schemas.openxmlformats.org/spreadsheetml/2006/main" count="3010" uniqueCount="130">
  <si>
    <t>LOCAL GOVERNMENT MTEF ALLOCATIONS: 2026/27 - 2028/29</t>
  </si>
  <si>
    <t/>
  </si>
  <si>
    <t xml:space="preserve">
Summary</t>
  </si>
  <si>
    <t>2026/27
 R thousands</t>
  </si>
  <si>
    <t>2027/28
 R thousands</t>
  </si>
  <si>
    <t>2028/29
 R thousands</t>
  </si>
  <si>
    <t>Direct transfers</t>
  </si>
  <si>
    <t/>
  </si>
  <si>
    <t>Equitable share and related</t>
  </si>
  <si>
    <t>Fuel levy sharing</t>
  </si>
  <si>
    <t>Infrastructure</t>
  </si>
  <si>
    <t>Municipal infrastructure grant</t>
  </si>
  <si>
    <t>Urban settlement development grant</t>
  </si>
  <si>
    <t>Public transport network grant</t>
  </si>
  <si>
    <t>Integrated national electrification programme (municipal) grant</t>
  </si>
  <si>
    <t>Neighbourhood development partnership grant (capital grant)</t>
  </si>
  <si>
    <t>Urban development financing grant</t>
  </si>
  <si>
    <t>Rural roads assets management systems grant</t>
  </si>
  <si>
    <t>Integrated city development grant</t>
  </si>
  <si>
    <t>Regional bulk infrastructure grant</t>
  </si>
  <si>
    <t>Water services infrastructure grant</t>
  </si>
  <si>
    <t>Municipal disaster recovery grant</t>
  </si>
  <si>
    <t>Integrated urban development grant</t>
  </si>
  <si>
    <t>Informal settlements upgrading partnership grant</t>
  </si>
  <si>
    <t>Capacity building and other current transfers</t>
  </si>
  <si>
    <t>Local government financial management grant</t>
  </si>
  <si>
    <t>Municipal systems improvements grant</t>
  </si>
  <si>
    <t>Expanded public works programme integrated grant for municipalities</t>
  </si>
  <si>
    <t>Infrastructure skills development grant</t>
  </si>
  <si>
    <t>Municpal emergency housing grant</t>
  </si>
  <si>
    <t>Energy efficiency and demand side management grant</t>
  </si>
  <si>
    <t>Municipal disaster relief grant</t>
  </si>
  <si>
    <t>Programme and project preperation support grant</t>
  </si>
  <si>
    <t>Municipal demarcation transition grant</t>
  </si>
  <si>
    <t>Sub total direct transfers</t>
  </si>
  <si>
    <t>Indirect transfers</t>
  </si>
  <si>
    <t>Infrastructure transfers</t>
  </si>
  <si>
    <t>Integrated national electrification programme (Eskom) grant</t>
  </si>
  <si>
    <t>Neighbourhood development partnership grant (technical assistance)</t>
  </si>
  <si>
    <t>Rural households infrastructure grant</t>
  </si>
  <si>
    <t>Smart meter grant</t>
  </si>
  <si>
    <t>Sub total indirect transfers</t>
  </si>
  <si>
    <t>Total</t>
  </si>
  <si>
    <t xml:space="preserve">
A BUF    Buffalo City</t>
  </si>
  <si>
    <t xml:space="preserve">
C DC10   Sarah Baartman</t>
  </si>
  <si>
    <t xml:space="preserve">
C DC12   Amathole</t>
  </si>
  <si>
    <t xml:space="preserve"> </t>
  </si>
  <si>
    <t xml:space="preserve">  Breakdown of Equitable Share for district municipalities authorised for services</t>
  </si>
  <si>
    <t xml:space="preserve">       Water</t>
  </si>
  <si>
    <t>EC121  : Mbhashe</t>
  </si>
  <si>
    <t>EC122  : Mnquma</t>
  </si>
  <si>
    <t>EC123  : Great Kei</t>
  </si>
  <si>
    <t>EC124  : Amahlathi</t>
  </si>
  <si>
    <t>EC126  : Ngqushwa</t>
  </si>
  <si>
    <t>EC129  : Raymond Mhlaba</t>
  </si>
  <si>
    <t xml:space="preserve">       Sanitation</t>
  </si>
  <si>
    <t xml:space="preserve">  Breakdown of MIG allocations for district municipalities authorised for services</t>
  </si>
  <si>
    <t xml:space="preserve">  Breakdown of WSIG allocations for district municipalities authorised for services</t>
  </si>
  <si>
    <t xml:space="preserve">
C DC13   Chris Hani</t>
  </si>
  <si>
    <t>EC131  : Inxuba Yethemba</t>
  </si>
  <si>
    <t>EC135  : Intsika Yethu</t>
  </si>
  <si>
    <t>EC136  : Emalahleni (EC)</t>
  </si>
  <si>
    <t>EC137  : Dr. A.B. Xuma</t>
  </si>
  <si>
    <t>EC138  : Sakhisizwe</t>
  </si>
  <si>
    <t>EC139  : Enoch Mgijima</t>
  </si>
  <si>
    <t xml:space="preserve">
C DC14   Joe Gqabi</t>
  </si>
  <si>
    <t>EC141  : Elundini</t>
  </si>
  <si>
    <t>EC142  : Senqu</t>
  </si>
  <si>
    <t>EC145  : Walter Sisulu</t>
  </si>
  <si>
    <t xml:space="preserve">
C DC15   O R Tambo</t>
  </si>
  <si>
    <t>EC153  : Ngquza Hills</t>
  </si>
  <si>
    <t>EC154  : Port St Johns</t>
  </si>
  <si>
    <t>EC155  : Nyandeni</t>
  </si>
  <si>
    <t>EC156  : Kumkani Mhlontlo</t>
  </si>
  <si>
    <t>EC157  : King Sabata Dalindyebo</t>
  </si>
  <si>
    <t xml:space="preserve">
C DC44   Alfred Nzo</t>
  </si>
  <si>
    <t>EC441  : Matatiele</t>
  </si>
  <si>
    <t>EC442  : Umzimvubu</t>
  </si>
  <si>
    <t>EC443  : Winnie Madikizela-Mandela</t>
  </si>
  <si>
    <t>EC444  : Ntabankulu</t>
  </si>
  <si>
    <t xml:space="preserve">
B EC101  Dr Beyers Naude</t>
  </si>
  <si>
    <t xml:space="preserve">
B EC102  Blue Crane Route</t>
  </si>
  <si>
    <t xml:space="preserve">
B EC104  Makana</t>
  </si>
  <si>
    <t xml:space="preserve">
B EC105  Ndlambe</t>
  </si>
  <si>
    <t xml:space="preserve">
B EC106  Sundays River Valley</t>
  </si>
  <si>
    <t xml:space="preserve">
B EC108  Kouga</t>
  </si>
  <si>
    <t xml:space="preserve">
B EC109  Kou-Kamma</t>
  </si>
  <si>
    <t xml:space="preserve">
B EC121  Mbhashe</t>
  </si>
  <si>
    <t xml:space="preserve">
B EC122  Mnquma</t>
  </si>
  <si>
    <t xml:space="preserve">
B EC123  Great Kei</t>
  </si>
  <si>
    <t xml:space="preserve">
B EC124  Amahlathi</t>
  </si>
  <si>
    <t xml:space="preserve">
B EC126  Ngqushwa</t>
  </si>
  <si>
    <t xml:space="preserve">
B EC129  Raymond Mhlaba</t>
  </si>
  <si>
    <t xml:space="preserve">
B EC131  Inxuba Yethemba</t>
  </si>
  <si>
    <t xml:space="preserve">
B EC135  Intsika Yethu</t>
  </si>
  <si>
    <t xml:space="preserve">
B EC136  Emalahleni (EC)</t>
  </si>
  <si>
    <t xml:space="preserve">
B EC137  Dr. A.B. Xuma</t>
  </si>
  <si>
    <t xml:space="preserve">
B EC138  Sakhisizwe</t>
  </si>
  <si>
    <t xml:space="preserve">
B EC139  Enoch Mgijima</t>
  </si>
  <si>
    <t xml:space="preserve">
B EC141  Elundini</t>
  </si>
  <si>
    <t xml:space="preserve">
B EC142  Senqu</t>
  </si>
  <si>
    <t xml:space="preserve">
B EC145  Walter Sisulu</t>
  </si>
  <si>
    <t xml:space="preserve">
B EC153  Ngquza Hills</t>
  </si>
  <si>
    <t xml:space="preserve">
B EC154  Port St Johns</t>
  </si>
  <si>
    <t xml:space="preserve">
B EC155  Nyandeni</t>
  </si>
  <si>
    <t xml:space="preserve">
B EC156  Kumkani Mhlontlo</t>
  </si>
  <si>
    <t xml:space="preserve">
B EC157  King Sabata Dalindyebo</t>
  </si>
  <si>
    <t xml:space="preserve">
B EC441  Matatiele</t>
  </si>
  <si>
    <t xml:space="preserve">
B EC442  Umzimvubu</t>
  </si>
  <si>
    <t xml:space="preserve">
B EC443  Winnie Madikizela-Mandela</t>
  </si>
  <si>
    <t xml:space="preserve">
B EC444  Ntabankulu</t>
  </si>
  <si>
    <t xml:space="preserve">
A NMA    Nelson Mandela Bay</t>
  </si>
  <si>
    <t>Total: Transfers from Provincial Departments</t>
  </si>
  <si>
    <t>OFFICE OF THE PREMIER</t>
  </si>
  <si>
    <t>Small Town Revitalisation Programme</t>
  </si>
  <si>
    <t>DEPARTMENT OF HEALTH</t>
  </si>
  <si>
    <t>Hospital Budgets</t>
  </si>
  <si>
    <t>Hospital Budgets: General regional hospitals per District/Municipality</t>
  </si>
  <si>
    <t>Hospital Budgets: Tuberculosis hospitals per District/Municipality</t>
  </si>
  <si>
    <t>Hospital Budgets: Psychiatric hospitals per district/Municipality</t>
  </si>
  <si>
    <t>DEPARTMENT OF ECONOMIC DEVELOPMENT AND ENVIRONMENTAL AFFAIRS</t>
  </si>
  <si>
    <t>Expanded Public Works Programme (EPWP), and Waste Management, Waste Greening and Cleaning, and Alien plants Eradication</t>
  </si>
  <si>
    <t>Implementation and operational support for the Hybrid Minigrid in upper Blinkwater for post investment support (Maintenance)</t>
  </si>
  <si>
    <t>DEPARTMENT OF TRANSPORT</t>
  </si>
  <si>
    <t xml:space="preserve">EPWP labour-intensive projects </t>
  </si>
  <si>
    <t>Provincial Roads Maintenance Grant</t>
  </si>
  <si>
    <t>DEPARTMENT OF HUMAN SETTLEMENTS</t>
  </si>
  <si>
    <t>Human settlements Development Grant</t>
  </si>
  <si>
    <t xml:space="preserve">DEPARTMENT OF SPORT RECREATION ARTS AND CULTURE </t>
  </si>
  <si>
    <t>Community Library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</si>
</sst>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_(* #,##0,_);_(* \(#,##0,\);_(* &quot;- &quot;?_);_(@_)"/>
  </numFmts>
  <fonts count="13" x14ac:knownFonts="1">
    <font>
      <sz val="10"/>
      <color rgb="FF000000"/>
      <name val="ARIAL"/>
    </font>
    <font>
      <b/>
      <sz val="10"/>
      <color rgb="FF000000"/>
      <name val="ARIAL"/>
    </font>
    <font>
      <b/>
      <sz val="12"/>
      <color indexed="8"/>
      <name val="ARIAL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 Narrow"/>
      <family val="2"/>
    </font>
    <font>
      <b/>
      <sz val="11"/>
      <color indexed="8"/>
      <name val="ARIAL NARROW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 indent="1"/>
    </xf>
    <xf numFmtId="165" fontId="5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165" fontId="10" fillId="0" borderId="5" xfId="0" applyNumberFormat="1" applyFont="1" applyBorder="1" applyAlignment="1">
      <alignment horizontal="right" vertical="center"/>
    </xf>
    <xf numFmtId="165" fontId="10" fillId="0" borderId="6" xfId="0" applyNumberFormat="1" applyFont="1" applyBorder="1" applyAlignment="1">
      <alignment horizontal="right" vertical="center"/>
    </xf>
    <xf numFmtId="165" fontId="10" fillId="0" borderId="7" xfId="0" applyNumberFormat="1" applyFont="1" applyBorder="1" applyAlignment="1">
      <alignment horizontal="right" vertical="center"/>
    </xf>
    <xf numFmtId="165" fontId="10" fillId="0" borderId="8" xfId="0" applyNumberFormat="1" applyFont="1" applyBorder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10" fillId="0" borderId="9" xfId="0" applyNumberFormat="1" applyFont="1" applyBorder="1" applyAlignment="1">
      <alignment horizontal="right" vertical="center"/>
    </xf>
    <xf numFmtId="165" fontId="10" fillId="0" borderId="10" xfId="0" applyNumberFormat="1" applyFont="1" applyBorder="1" applyAlignment="1">
      <alignment horizontal="right" vertical="center"/>
    </xf>
    <xf numFmtId="165" fontId="10" fillId="0" borderId="11" xfId="0" applyNumberFormat="1" applyFont="1" applyBorder="1" applyAlignment="1">
      <alignment horizontal="right" vertical="center"/>
    </xf>
    <xf numFmtId="165" fontId="10" fillId="0" borderId="12" xfId="0" applyNumberFormat="1" applyFont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0" fontId="5" fillId="0" borderId="3" xfId="0" applyFont="1" applyBorder="1" applyAlignment="1">
      <alignment horizontal="left" vertical="center" indent="1"/>
    </xf>
    <xf numFmtId="165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0" fontId="4" fillId="0" borderId="2" xfId="0" applyFont="1" applyBorder="1" applyAlignment="1">
      <alignment horizontal="left" wrapText="1" indent="1"/>
    </xf>
    <xf numFmtId="164" fontId="5" fillId="0" borderId="2" xfId="0" quotePrefix="1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165" fontId="7" fillId="0" borderId="0" xfId="0" applyNumberFormat="1" applyFont="1" applyAlignment="1">
      <alignment horizontal="right" wrapText="1"/>
    </xf>
    <xf numFmtId="0" fontId="8" fillId="0" borderId="0" xfId="0" applyFont="1" applyAlignment="1">
      <alignment wrapText="1"/>
    </xf>
    <xf numFmtId="165" fontId="5" fillId="0" borderId="0" xfId="0" applyNumberFormat="1" applyFont="1" applyAlignment="1">
      <alignment vertical="center"/>
    </xf>
    <xf numFmtId="0" fontId="9" fillId="0" borderId="0" xfId="0" applyFont="1" applyAlignment="1">
      <alignment wrapText="1"/>
    </xf>
    <xf numFmtId="165" fontId="10" fillId="0" borderId="0" xfId="0" applyNumberFormat="1" applyFont="1" applyAlignment="1">
      <alignment horizontal="right"/>
    </xf>
    <xf numFmtId="165" fontId="10" fillId="0" borderId="0" xfId="0" applyNumberFormat="1" applyFont="1"/>
    <xf numFmtId="0" fontId="6" fillId="0" borderId="3" xfId="0" applyFont="1" applyBorder="1" applyAlignment="1">
      <alignment wrapText="1"/>
    </xf>
    <xf numFmtId="165" fontId="5" fillId="0" borderId="0" xfId="0" applyNumberFormat="1" applyFont="1" applyAlignment="1">
      <alignment horizontal="right"/>
    </xf>
    <xf numFmtId="165" fontId="5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wrapText="1"/>
    </xf>
    <xf numFmtId="165" fontId="5" fillId="0" borderId="4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wrapText="1" indent="2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165" fontId="0" fillId="0" borderId="0" xfId="0" applyNumberFormat="1"/>
    <xf numFmtId="0" fontId="1" fillId="0" borderId="0" xfId="0" applyFont="1" applyAlignment="1">
      <alignment horizontal="left" wrapText="1"/>
    </xf>
    <xf numFmtId="0" fontId="1" fillId="0" borderId="6" xfId="0" applyFont="1" applyBorder="1" applyAlignment="1">
      <alignment wrapText="1"/>
    </xf>
    <xf numFmtId="0" fontId="6" fillId="0" borderId="0" xfId="0" applyFont="1" applyBorder="1" applyAlignment="1">
      <alignment wrapText="1"/>
    </xf>
    <xf numFmtId="165" fontId="5" fillId="0" borderId="0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vertical="center"/>
    </xf>
    <xf numFmtId="165" fontId="5" fillId="0" borderId="13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165" fontId="10" fillId="0" borderId="0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0" fillId="0" borderId="14" xfId="0" applyNumberFormat="1" applyBorder="1" applyAlignment="1">
      <alignment horizontal="right"/>
    </xf>
    <xf numFmtId="0" fontId="10" fillId="0" borderId="0" xfId="0" applyFont="1" applyAlignment="1">
      <alignment horizontal="left" vertical="center" indent="1"/>
    </xf>
    <xf numFmtId="165" fontId="5" fillId="0" borderId="11" xfId="0" applyNumberFormat="1" applyFont="1" applyBorder="1" applyAlignment="1">
      <alignment horizontal="right" vertical="center"/>
    </xf>
    <xf numFmtId="165" fontId="10" fillId="0" borderId="13" xfId="0" applyNumberFormat="1" applyFont="1" applyBorder="1" applyAlignment="1">
      <alignment vertical="center"/>
    </xf>
    <xf numFmtId="165" fontId="10" fillId="0" borderId="3" xfId="0" applyNumberFormat="1" applyFont="1" applyBorder="1" applyAlignment="1">
      <alignment vertical="center"/>
    </xf>
    <xf numFmtId="165" fontId="10" fillId="0" borderId="14" xfId="0" applyNumberFormat="1" applyFont="1" applyBorder="1" applyAlignment="1">
      <alignment vertic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H200"/>
  <sheetViews>
    <sheetView showGridLines="0" topLeftCell="A43" workbookViewId="0">
      <selection activeCell="I59" sqref="I59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2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14090742000</v>
      </c>
      <c r="G5" s="3">
        <v>14512857000</v>
      </c>
      <c r="H5" s="3">
        <v>15102733000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7528164000</v>
      </c>
      <c r="G7" s="23">
        <f>SUM(G8:G20)</f>
        <v>8340379000</v>
      </c>
      <c r="H7" s="23">
        <f>SUM(H8:H20)</f>
        <v>8859697000</v>
      </c>
    </row>
    <row r="8" spans="5:8" x14ac:dyDescent="0.2">
      <c r="E8" s="24" t="s">
        <v>11</v>
      </c>
      <c r="F8" s="9">
        <v>3719130000</v>
      </c>
      <c r="G8" s="9">
        <v>4088586000</v>
      </c>
      <c r="H8" s="9">
        <v>4220120000</v>
      </c>
    </row>
    <row r="9" spans="5:8" x14ac:dyDescent="0.2">
      <c r="E9" s="24" t="s">
        <v>12</v>
      </c>
      <c r="F9" s="9">
        <v>431706000</v>
      </c>
      <c r="G9" s="9">
        <v>383220000</v>
      </c>
      <c r="H9" s="9">
        <v>316039000</v>
      </c>
    </row>
    <row r="10" spans="5:8" x14ac:dyDescent="0.2">
      <c r="E10" s="24" t="s">
        <v>13</v>
      </c>
      <c r="F10" s="25">
        <v>211004000</v>
      </c>
      <c r="G10" s="25">
        <v>201025000</v>
      </c>
      <c r="H10" s="25">
        <v>201186000</v>
      </c>
    </row>
    <row r="11" spans="5:8" x14ac:dyDescent="0.2">
      <c r="E11" s="24" t="s">
        <v>14</v>
      </c>
      <c r="F11" s="9">
        <v>356955000</v>
      </c>
      <c r="G11" s="9">
        <v>378306000</v>
      </c>
      <c r="H11" s="9">
        <v>355872000</v>
      </c>
    </row>
    <row r="12" spans="5:8" x14ac:dyDescent="0.2">
      <c r="E12" s="24" t="s">
        <v>15</v>
      </c>
      <c r="F12" s="9">
        <v>27324000</v>
      </c>
      <c r="G12" s="9">
        <v>27324000</v>
      </c>
      <c r="H12" s="9"/>
    </row>
    <row r="13" spans="5:8" x14ac:dyDescent="0.2">
      <c r="E13" s="24" t="s">
        <v>16</v>
      </c>
      <c r="F13" s="25">
        <v>1239316000</v>
      </c>
      <c r="G13" s="25">
        <v>1423006000</v>
      </c>
      <c r="H13" s="25">
        <v>1833690000</v>
      </c>
    </row>
    <row r="14" spans="5:8" x14ac:dyDescent="0.2">
      <c r="E14" s="24" t="s">
        <v>17</v>
      </c>
      <c r="F14" s="25">
        <v>19298000</v>
      </c>
      <c r="G14" s="25">
        <v>20068000</v>
      </c>
      <c r="H14" s="25">
        <v>20691000</v>
      </c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>
        <v>293290000</v>
      </c>
      <c r="G16" s="9">
        <v>466079000</v>
      </c>
      <c r="H16" s="9">
        <v>517006000</v>
      </c>
    </row>
    <row r="17" spans="5:8" x14ac:dyDescent="0.2">
      <c r="E17" s="24" t="s">
        <v>20</v>
      </c>
      <c r="F17" s="9">
        <v>578196000</v>
      </c>
      <c r="G17" s="9">
        <v>599474000</v>
      </c>
      <c r="H17" s="9">
        <v>618390000</v>
      </c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>
        <v>651945000</v>
      </c>
      <c r="G20" s="9">
        <v>753291000</v>
      </c>
      <c r="H20" s="9">
        <v>776703000</v>
      </c>
    </row>
    <row r="21" spans="5:8" ht="16.5" x14ac:dyDescent="0.3">
      <c r="E21" s="20" t="s">
        <v>24</v>
      </c>
      <c r="F21" s="3">
        <f>SUM(F22:F30)</f>
        <v>211300000</v>
      </c>
      <c r="G21" s="3">
        <f>SUM(G22:G30)</f>
        <v>130401000</v>
      </c>
      <c r="H21" s="3">
        <f>SUM(H22:H30)</f>
        <v>134329000</v>
      </c>
    </row>
    <row r="22" spans="5:8" x14ac:dyDescent="0.2">
      <c r="E22" s="24" t="s">
        <v>25</v>
      </c>
      <c r="F22" s="25">
        <v>96217000</v>
      </c>
      <c r="G22" s="25">
        <v>100401000</v>
      </c>
      <c r="H22" s="25">
        <v>103329000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86583000</v>
      </c>
      <c r="G24" s="9"/>
      <c r="H24" s="9"/>
    </row>
    <row r="25" spans="5:8" x14ac:dyDescent="0.2">
      <c r="E25" s="24" t="s">
        <v>28</v>
      </c>
      <c r="F25" s="9">
        <v>28500000</v>
      </c>
      <c r="G25" s="9">
        <v>30000000</v>
      </c>
      <c r="H25" s="9">
        <v>31000000</v>
      </c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21830206000</v>
      </c>
      <c r="G31" s="16">
        <f>+G5+G6+G7+G21</f>
        <v>22983637000</v>
      </c>
      <c r="H31" s="16">
        <f>+H5+H6+H7+H21</f>
        <v>24096759000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871158000</v>
      </c>
      <c r="G33" s="3">
        <f>SUM(G34:G40)</f>
        <v>1007337000</v>
      </c>
      <c r="H33" s="3">
        <f>SUM(H34:H40)</f>
        <v>1024968000</v>
      </c>
    </row>
    <row r="34" spans="5:8" x14ac:dyDescent="0.2">
      <c r="E34" s="24" t="s">
        <v>19</v>
      </c>
      <c r="F34" s="9">
        <v>301429000</v>
      </c>
      <c r="G34" s="9">
        <v>348000000</v>
      </c>
      <c r="H34" s="9">
        <v>358788000</v>
      </c>
    </row>
    <row r="35" spans="5:8" x14ac:dyDescent="0.2">
      <c r="E35" s="24" t="s">
        <v>37</v>
      </c>
      <c r="F35" s="9">
        <v>440205000</v>
      </c>
      <c r="G35" s="9">
        <v>612337000</v>
      </c>
      <c r="H35" s="9">
        <v>617723000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>
        <v>45000000</v>
      </c>
      <c r="G38" s="9">
        <v>47000000</v>
      </c>
      <c r="H38" s="9">
        <v>48457000</v>
      </c>
    </row>
    <row r="39" spans="5:8" x14ac:dyDescent="0.2">
      <c r="E39" s="24" t="s">
        <v>11</v>
      </c>
      <c r="F39" s="9">
        <v>19524000</v>
      </c>
      <c r="G39" s="9"/>
      <c r="H39" s="9"/>
    </row>
    <row r="40" spans="5:8" x14ac:dyDescent="0.2">
      <c r="E40" s="24" t="s">
        <v>40</v>
      </c>
      <c r="F40" s="9">
        <v>65000000</v>
      </c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871158000</v>
      </c>
      <c r="G43" s="29">
        <f>+G33+G41</f>
        <v>1007337000</v>
      </c>
      <c r="H43" s="29">
        <f>+H33+H41</f>
        <v>1024968000</v>
      </c>
    </row>
    <row r="44" spans="5:8" ht="16.5" x14ac:dyDescent="0.3">
      <c r="E44" s="30" t="s">
        <v>42</v>
      </c>
      <c r="F44" s="31">
        <f>+F31+F43</f>
        <v>22701364000</v>
      </c>
      <c r="G44" s="31">
        <f>+G31+G43</f>
        <v>23990974000</v>
      </c>
      <c r="H44" s="31">
        <f>+H31+H43</f>
        <v>25121727000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155404000</v>
      </c>
      <c r="G46" s="23">
        <f t="shared" ref="G46:H46" si="0">G47</f>
        <v>162397000</v>
      </c>
      <c r="H46" s="23">
        <f t="shared" si="0"/>
        <v>169705000</v>
      </c>
    </row>
    <row r="47" spans="5:8" x14ac:dyDescent="0.2">
      <c r="E47" s="49" t="s">
        <v>114</v>
      </c>
      <c r="F47" s="43">
        <v>155404000</v>
      </c>
      <c r="G47" s="42">
        <v>162397000</v>
      </c>
      <c r="H47" s="44">
        <v>169705000</v>
      </c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18150000</v>
      </c>
      <c r="G55" s="3">
        <f>SUM(G56:G58)</f>
        <v>14966000</v>
      </c>
      <c r="H55" s="3">
        <f>SUM(H56:H58)</f>
        <v>15639000</v>
      </c>
    </row>
    <row r="56" spans="5:8" ht="25.5" x14ac:dyDescent="0.2">
      <c r="E56" s="33" t="s">
        <v>121</v>
      </c>
      <c r="F56" s="5">
        <v>17941000</v>
      </c>
      <c r="G56" s="6">
        <v>14966000</v>
      </c>
      <c r="H56" s="7">
        <v>15639000</v>
      </c>
    </row>
    <row r="57" spans="5:8" ht="25.5" x14ac:dyDescent="0.2">
      <c r="E57" s="33" t="s">
        <v>122</v>
      </c>
      <c r="F57" s="11">
        <v>209000</v>
      </c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300000</v>
      </c>
      <c r="G59" s="3">
        <f t="shared" ref="G59:H59" si="1">SUM(G60:G61)</f>
        <v>10753000</v>
      </c>
      <c r="H59" s="3">
        <f t="shared" si="1"/>
        <v>11237000</v>
      </c>
    </row>
    <row r="60" spans="5:8" x14ac:dyDescent="0.2">
      <c r="E60" s="4" t="s">
        <v>124</v>
      </c>
      <c r="F60" s="5">
        <v>300000</v>
      </c>
      <c r="G60" s="6">
        <v>300000</v>
      </c>
      <c r="H60" s="7">
        <v>314000</v>
      </c>
    </row>
    <row r="61" spans="5:8" x14ac:dyDescent="0.2">
      <c r="E61" s="4" t="s">
        <v>125</v>
      </c>
      <c r="F61" s="11"/>
      <c r="G61" s="12">
        <v>10453000</v>
      </c>
      <c r="H61" s="13">
        <v>10923000</v>
      </c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1">
        <f>SUM(F64)</f>
        <v>348897000</v>
      </c>
      <c r="G63" s="41">
        <f t="shared" ref="G63:H63" si="2">SUM(G64)</f>
        <v>332489000</v>
      </c>
      <c r="H63" s="41">
        <f t="shared" si="2"/>
        <v>334804000</v>
      </c>
    </row>
    <row r="64" spans="5:8" x14ac:dyDescent="0.2">
      <c r="E64" t="s">
        <v>127</v>
      </c>
      <c r="F64" s="46">
        <v>348897000</v>
      </c>
      <c r="G64" s="47">
        <v>332489000</v>
      </c>
      <c r="H64" s="48">
        <v>334804000</v>
      </c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50">
        <f>SUM(F67:F67)</f>
        <v>96322000</v>
      </c>
      <c r="G66" s="50">
        <f>SUM(G67:G67)</f>
        <v>96322000</v>
      </c>
      <c r="H66" s="50">
        <f>SUM(H67:H67)</f>
        <v>100657000</v>
      </c>
    </row>
    <row r="67" spans="5:8" x14ac:dyDescent="0.2">
      <c r="E67" s="4" t="s">
        <v>129</v>
      </c>
      <c r="F67" s="8">
        <v>96322000</v>
      </c>
      <c r="G67" s="9">
        <v>96322000</v>
      </c>
      <c r="H67" s="10">
        <v>100657000</v>
      </c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619073000</v>
      </c>
      <c r="G69" s="16">
        <f t="shared" ref="G69:H69" si="3">SUM(G46+G49+G55+G59+G63+G66)</f>
        <v>616927000</v>
      </c>
      <c r="H69" s="16">
        <f t="shared" si="3"/>
        <v>632042000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81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74969000</v>
      </c>
      <c r="G5" s="3">
        <v>76953000</v>
      </c>
      <c r="H5" s="3">
        <v>80313000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51468000</v>
      </c>
      <c r="G7" s="23">
        <f>SUM(G8:G20)</f>
        <v>42242000</v>
      </c>
      <c r="H7" s="23">
        <f>SUM(H8:H20)</f>
        <v>46235000</v>
      </c>
    </row>
    <row r="8" spans="5:8" x14ac:dyDescent="0.2">
      <c r="E8" s="24" t="s">
        <v>11</v>
      </c>
      <c r="F8" s="9">
        <v>26053000</v>
      </c>
      <c r="G8" s="9">
        <v>18126000</v>
      </c>
      <c r="H8" s="9">
        <v>18568000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9415000</v>
      </c>
      <c r="G11" s="9">
        <v>7316000</v>
      </c>
      <c r="H11" s="9">
        <v>10113000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>
        <v>16000000</v>
      </c>
      <c r="G17" s="9">
        <v>16800000</v>
      </c>
      <c r="H17" s="9">
        <v>17554000</v>
      </c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3969000</v>
      </c>
      <c r="G21" s="3">
        <f>SUM(G22:G30)</f>
        <v>2700000</v>
      </c>
      <c r="H21" s="3">
        <f>SUM(H22:H30)</f>
        <v>2800000</v>
      </c>
    </row>
    <row r="22" spans="5:8" x14ac:dyDescent="0.2">
      <c r="E22" s="24" t="s">
        <v>25</v>
      </c>
      <c r="F22" s="25">
        <v>2600000</v>
      </c>
      <c r="G22" s="25">
        <v>2700000</v>
      </c>
      <c r="H22" s="25">
        <v>2800000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1369000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130406000</v>
      </c>
      <c r="G31" s="16">
        <f>+G5+G6+G7+G21</f>
        <v>121895000</v>
      </c>
      <c r="H31" s="16">
        <f>+H5+H6+H7+H21</f>
        <v>129348000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/>
      <c r="G35" s="9"/>
      <c r="H35" s="9"/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6.5" x14ac:dyDescent="0.3">
      <c r="E44" s="30" t="s">
        <v>42</v>
      </c>
      <c r="F44" s="31">
        <f>+F31+F43</f>
        <v>130406000</v>
      </c>
      <c r="G44" s="31">
        <f>+G31+G43</f>
        <v>121895000</v>
      </c>
      <c r="H44" s="31">
        <f>+H31+H43</f>
        <v>129348000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E1:H200"/>
  <sheetViews>
    <sheetView showGridLines="0" tabSelected="1" topLeftCell="A37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82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139159000</v>
      </c>
      <c r="G5" s="3">
        <v>143934000</v>
      </c>
      <c r="H5" s="3">
        <v>149155000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56407000</v>
      </c>
      <c r="G7" s="23">
        <f>SUM(G8:G20)</f>
        <v>40340000</v>
      </c>
      <c r="H7" s="23">
        <f>SUM(H8:H20)</f>
        <v>41623000</v>
      </c>
    </row>
    <row r="8" spans="5:8" x14ac:dyDescent="0.2">
      <c r="E8" s="24" t="s">
        <v>11</v>
      </c>
      <c r="F8" s="9">
        <v>30193000</v>
      </c>
      <c r="G8" s="9">
        <v>32239000</v>
      </c>
      <c r="H8" s="9">
        <v>33156000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1214000</v>
      </c>
      <c r="G11" s="9">
        <v>8101000</v>
      </c>
      <c r="H11" s="9">
        <v>8467000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>
        <v>25000000</v>
      </c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5365000</v>
      </c>
      <c r="G21" s="3">
        <f>SUM(G22:G30)</f>
        <v>4000000</v>
      </c>
      <c r="H21" s="3">
        <f>SUM(H22:H30)</f>
        <v>4000000</v>
      </c>
    </row>
    <row r="22" spans="5:8" x14ac:dyDescent="0.2">
      <c r="E22" s="24" t="s">
        <v>25</v>
      </c>
      <c r="F22" s="25">
        <v>4000000</v>
      </c>
      <c r="G22" s="25">
        <v>4000000</v>
      </c>
      <c r="H22" s="25">
        <v>4000000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1365000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200931000</v>
      </c>
      <c r="G31" s="16">
        <f>+G5+G6+G7+G21</f>
        <v>188274000</v>
      </c>
      <c r="H31" s="16">
        <f>+H5+H6+H7+H21</f>
        <v>194778000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104103000</v>
      </c>
      <c r="G33" s="3">
        <f>SUM(G34:G40)</f>
        <v>159060000</v>
      </c>
      <c r="H33" s="3">
        <f>SUM(H34:H40)</f>
        <v>125186000</v>
      </c>
    </row>
    <row r="34" spans="5:8" x14ac:dyDescent="0.2">
      <c r="E34" s="24" t="s">
        <v>19</v>
      </c>
      <c r="F34" s="9">
        <v>70028000</v>
      </c>
      <c r="G34" s="9">
        <v>100000000</v>
      </c>
      <c r="H34" s="9">
        <v>68180000</v>
      </c>
    </row>
    <row r="35" spans="5:8" x14ac:dyDescent="0.2">
      <c r="E35" s="24" t="s">
        <v>37</v>
      </c>
      <c r="F35" s="9">
        <v>12075000</v>
      </c>
      <c r="G35" s="9">
        <v>12060000</v>
      </c>
      <c r="H35" s="9">
        <v>8549000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>
        <v>22000000</v>
      </c>
      <c r="G38" s="9">
        <v>47000000</v>
      </c>
      <c r="H38" s="9">
        <v>48457000</v>
      </c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104103000</v>
      </c>
      <c r="G43" s="29">
        <f>+G33+G41</f>
        <v>159060000</v>
      </c>
      <c r="H43" s="29">
        <f>+H33+H41</f>
        <v>125186000</v>
      </c>
    </row>
    <row r="44" spans="5:8" ht="16.5" x14ac:dyDescent="0.3">
      <c r="E44" s="30" t="s">
        <v>42</v>
      </c>
      <c r="F44" s="31">
        <f>+F31+F43</f>
        <v>305034000</v>
      </c>
      <c r="G44" s="31">
        <f>+G31+G43</f>
        <v>347334000</v>
      </c>
      <c r="H44" s="31">
        <f>+H31+H43</f>
        <v>319964000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28000000</v>
      </c>
      <c r="G46" s="23">
        <f t="shared" ref="G46:H46" si="0">G47</f>
        <v>36203000</v>
      </c>
      <c r="H46" s="23">
        <f t="shared" si="0"/>
        <v>30000000</v>
      </c>
    </row>
    <row r="47" spans="5:8" s="54" customFormat="1" x14ac:dyDescent="0.2">
      <c r="E47" s="49" t="s">
        <v>114</v>
      </c>
      <c r="F47" s="51">
        <v>28000000</v>
      </c>
      <c r="G47" s="52">
        <v>36203000</v>
      </c>
      <c r="H47" s="53">
        <v>30000000</v>
      </c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28000000</v>
      </c>
      <c r="G69" s="16">
        <f t="shared" ref="G69:H69" si="3">SUM(G46+G49+G55+G59+G63+G66)</f>
        <v>36203000</v>
      </c>
      <c r="H69" s="16">
        <f t="shared" si="3"/>
        <v>30000000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83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146218000</v>
      </c>
      <c r="G5" s="3">
        <v>151062000</v>
      </c>
      <c r="H5" s="3">
        <v>156720000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72713000</v>
      </c>
      <c r="G7" s="23">
        <f>SUM(G8:G20)</f>
        <v>69788000</v>
      </c>
      <c r="H7" s="23">
        <f>SUM(H8:H20)</f>
        <v>72349000</v>
      </c>
    </row>
    <row r="8" spans="5:8" x14ac:dyDescent="0.2">
      <c r="E8" s="24" t="s">
        <v>11</v>
      </c>
      <c r="F8" s="9">
        <v>33754000</v>
      </c>
      <c r="G8" s="9">
        <v>36222000</v>
      </c>
      <c r="H8" s="9">
        <v>37273000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13959000</v>
      </c>
      <c r="G11" s="9">
        <v>7316000</v>
      </c>
      <c r="H11" s="9">
        <v>7647000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>
        <v>25000000</v>
      </c>
      <c r="G17" s="9">
        <v>26250000</v>
      </c>
      <c r="H17" s="9">
        <v>27429000</v>
      </c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4293000</v>
      </c>
      <c r="G21" s="3">
        <f>SUM(G22:G30)</f>
        <v>2800000</v>
      </c>
      <c r="H21" s="3">
        <f>SUM(H22:H30)</f>
        <v>2900000</v>
      </c>
    </row>
    <row r="22" spans="5:8" x14ac:dyDescent="0.2">
      <c r="E22" s="24" t="s">
        <v>25</v>
      </c>
      <c r="F22" s="25">
        <v>2700000</v>
      </c>
      <c r="G22" s="25">
        <v>2800000</v>
      </c>
      <c r="H22" s="25">
        <v>2900000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1593000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223224000</v>
      </c>
      <c r="G31" s="16">
        <f>+G5+G6+G7+G21</f>
        <v>223650000</v>
      </c>
      <c r="H31" s="16">
        <f>+H5+H6+H7+H21</f>
        <v>231969000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42026000</v>
      </c>
      <c r="G33" s="3">
        <f>SUM(G34:G40)</f>
        <v>6023000</v>
      </c>
      <c r="H33" s="3">
        <f>SUM(H34:H40)</f>
        <v>8881000</v>
      </c>
    </row>
    <row r="34" spans="5:8" x14ac:dyDescent="0.2">
      <c r="E34" s="24" t="s">
        <v>19</v>
      </c>
      <c r="F34" s="9">
        <v>33000000</v>
      </c>
      <c r="G34" s="9"/>
      <c r="H34" s="9"/>
    </row>
    <row r="35" spans="5:8" x14ac:dyDescent="0.2">
      <c r="E35" s="24" t="s">
        <v>37</v>
      </c>
      <c r="F35" s="9">
        <v>9026000</v>
      </c>
      <c r="G35" s="9">
        <v>6023000</v>
      </c>
      <c r="H35" s="9">
        <v>8881000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42026000</v>
      </c>
      <c r="G43" s="29">
        <f>+G33+G41</f>
        <v>6023000</v>
      </c>
      <c r="H43" s="29">
        <f>+H33+H41</f>
        <v>8881000</v>
      </c>
    </row>
    <row r="44" spans="5:8" ht="16.5" x14ac:dyDescent="0.3">
      <c r="E44" s="30" t="s">
        <v>42</v>
      </c>
      <c r="F44" s="31">
        <f>+F31+F43</f>
        <v>265250000</v>
      </c>
      <c r="G44" s="31">
        <f>+G31+G43</f>
        <v>229673000</v>
      </c>
      <c r="H44" s="31">
        <f>+H31+H43</f>
        <v>240850000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84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126877000</v>
      </c>
      <c r="G5" s="3">
        <v>131509000</v>
      </c>
      <c r="H5" s="3">
        <v>136005000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64580000</v>
      </c>
      <c r="G7" s="23">
        <f>SUM(G8:G20)</f>
        <v>70209000</v>
      </c>
      <c r="H7" s="23">
        <f>SUM(H8:H20)</f>
        <v>66636000</v>
      </c>
    </row>
    <row r="8" spans="5:8" x14ac:dyDescent="0.2">
      <c r="E8" s="24" t="s">
        <v>11</v>
      </c>
      <c r="F8" s="9">
        <v>36245000</v>
      </c>
      <c r="G8" s="9">
        <v>33693000</v>
      </c>
      <c r="H8" s="9">
        <v>34658000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4335000</v>
      </c>
      <c r="G11" s="9">
        <v>11316000</v>
      </c>
      <c r="H11" s="9">
        <v>7647000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>
        <v>24000000</v>
      </c>
      <c r="G17" s="9">
        <v>25200000</v>
      </c>
      <c r="H17" s="9">
        <v>24331000</v>
      </c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5284000</v>
      </c>
      <c r="G21" s="3">
        <f>SUM(G22:G30)</f>
        <v>3800000</v>
      </c>
      <c r="H21" s="3">
        <f>SUM(H22:H30)</f>
        <v>3800000</v>
      </c>
    </row>
    <row r="22" spans="5:8" x14ac:dyDescent="0.2">
      <c r="E22" s="24" t="s">
        <v>25</v>
      </c>
      <c r="F22" s="25">
        <v>3800000</v>
      </c>
      <c r="G22" s="25">
        <v>3800000</v>
      </c>
      <c r="H22" s="25">
        <v>3800000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1484000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196741000</v>
      </c>
      <c r="G31" s="16">
        <f>+G5+G6+G7+G21</f>
        <v>205518000</v>
      </c>
      <c r="H31" s="16">
        <f>+H5+H6+H7+H21</f>
        <v>206441000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19628000</v>
      </c>
      <c r="G33" s="3">
        <f>SUM(G34:G40)</f>
        <v>8269000</v>
      </c>
      <c r="H33" s="3">
        <f>SUM(H34:H40)</f>
        <v>11815000</v>
      </c>
    </row>
    <row r="34" spans="5:8" x14ac:dyDescent="0.2">
      <c r="E34" s="24" t="s">
        <v>19</v>
      </c>
      <c r="F34" s="9">
        <v>8000000</v>
      </c>
      <c r="G34" s="9">
        <v>2000000</v>
      </c>
      <c r="H34" s="9"/>
    </row>
    <row r="35" spans="5:8" x14ac:dyDescent="0.2">
      <c r="E35" s="24" t="s">
        <v>37</v>
      </c>
      <c r="F35" s="9">
        <v>11628000</v>
      </c>
      <c r="G35" s="9">
        <v>6269000</v>
      </c>
      <c r="H35" s="9">
        <v>11815000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19628000</v>
      </c>
      <c r="G43" s="29">
        <f>+G33+G41</f>
        <v>8269000</v>
      </c>
      <c r="H43" s="29">
        <f>+H33+H41</f>
        <v>11815000</v>
      </c>
    </row>
    <row r="44" spans="5:8" ht="16.5" x14ac:dyDescent="0.3">
      <c r="E44" s="30" t="s">
        <v>42</v>
      </c>
      <c r="F44" s="31">
        <f>+F31+F43</f>
        <v>216369000</v>
      </c>
      <c r="G44" s="31">
        <f>+G31+G43</f>
        <v>213787000</v>
      </c>
      <c r="H44" s="31">
        <f>+H31+H43</f>
        <v>218256000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85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212694000</v>
      </c>
      <c r="G5" s="3">
        <v>222318000</v>
      </c>
      <c r="H5" s="3">
        <v>228081000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57595000</v>
      </c>
      <c r="G7" s="23">
        <f>SUM(G8:G20)</f>
        <v>59846000</v>
      </c>
      <c r="H7" s="23">
        <f>SUM(H8:H20)</f>
        <v>61888000</v>
      </c>
    </row>
    <row r="8" spans="5:8" x14ac:dyDescent="0.2">
      <c r="E8" s="24" t="s">
        <v>11</v>
      </c>
      <c r="F8" s="9">
        <v>38619000</v>
      </c>
      <c r="G8" s="9">
        <v>42602000</v>
      </c>
      <c r="H8" s="9">
        <v>43867000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5780000</v>
      </c>
      <c r="G11" s="9">
        <v>7900000</v>
      </c>
      <c r="H11" s="9">
        <v>8257000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>
        <v>13196000</v>
      </c>
      <c r="G17" s="9">
        <v>9344000</v>
      </c>
      <c r="H17" s="9">
        <v>9764000</v>
      </c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3923000</v>
      </c>
      <c r="G21" s="3">
        <f>SUM(G22:G30)</f>
        <v>2201000</v>
      </c>
      <c r="H21" s="3">
        <f>SUM(H22:H30)</f>
        <v>2429000</v>
      </c>
    </row>
    <row r="22" spans="5:8" x14ac:dyDescent="0.2">
      <c r="E22" s="24" t="s">
        <v>25</v>
      </c>
      <c r="F22" s="25">
        <v>1917000</v>
      </c>
      <c r="G22" s="25">
        <v>2201000</v>
      </c>
      <c r="H22" s="25">
        <v>2429000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2006000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274212000</v>
      </c>
      <c r="G31" s="16">
        <f>+G5+G6+G7+G21</f>
        <v>284365000</v>
      </c>
      <c r="H31" s="16">
        <f>+H5+H6+H7+H21</f>
        <v>292398000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362000</v>
      </c>
      <c r="G33" s="3">
        <f>SUM(G34:G40)</f>
        <v>6047000</v>
      </c>
      <c r="H33" s="3">
        <f>SUM(H34:H40)</f>
        <v>10246000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362000</v>
      </c>
      <c r="G35" s="9">
        <v>6047000</v>
      </c>
      <c r="H35" s="9">
        <v>10246000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362000</v>
      </c>
      <c r="G43" s="29">
        <f>+G33+G41</f>
        <v>6047000</v>
      </c>
      <c r="H43" s="29">
        <f>+H33+H41</f>
        <v>10246000</v>
      </c>
    </row>
    <row r="44" spans="5:8" ht="16.5" x14ac:dyDescent="0.3">
      <c r="E44" s="30" t="s">
        <v>42</v>
      </c>
      <c r="F44" s="31">
        <f>+F31+F43</f>
        <v>274574000</v>
      </c>
      <c r="G44" s="31">
        <f>+G31+G43</f>
        <v>290412000</v>
      </c>
      <c r="H44" s="31">
        <f>+H31+H43</f>
        <v>302644000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E1:H200"/>
  <sheetViews>
    <sheetView showGridLines="0" tabSelected="1" topLeftCell="A34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86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74323000</v>
      </c>
      <c r="G5" s="3">
        <v>76965000</v>
      </c>
      <c r="H5" s="3">
        <v>79656000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49264000</v>
      </c>
      <c r="G7" s="23">
        <f>SUM(G8:G20)</f>
        <v>43521000</v>
      </c>
      <c r="H7" s="23">
        <f>SUM(H8:H20)</f>
        <v>38908000</v>
      </c>
    </row>
    <row r="8" spans="5:8" x14ac:dyDescent="0.2">
      <c r="E8" s="24" t="s">
        <v>11</v>
      </c>
      <c r="F8" s="9">
        <v>18063000</v>
      </c>
      <c r="G8" s="9">
        <v>19610000</v>
      </c>
      <c r="H8" s="9">
        <v>20102000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13201000</v>
      </c>
      <c r="G11" s="9">
        <v>8161000</v>
      </c>
      <c r="H11" s="9">
        <v>4349000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>
        <v>18000000</v>
      </c>
      <c r="G17" s="9">
        <v>15750000</v>
      </c>
      <c r="H17" s="9">
        <v>14457000</v>
      </c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4159000</v>
      </c>
      <c r="G21" s="3">
        <f>SUM(G22:G30)</f>
        <v>2700000</v>
      </c>
      <c r="H21" s="3">
        <f>SUM(H22:H30)</f>
        <v>2800000</v>
      </c>
    </row>
    <row r="22" spans="5:8" x14ac:dyDescent="0.2">
      <c r="E22" s="24" t="s">
        <v>25</v>
      </c>
      <c r="F22" s="25">
        <v>2600000</v>
      </c>
      <c r="G22" s="25">
        <v>2700000</v>
      </c>
      <c r="H22" s="25">
        <v>2800000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1559000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127746000</v>
      </c>
      <c r="G31" s="16">
        <f>+G5+G6+G7+G21</f>
        <v>123186000</v>
      </c>
      <c r="H31" s="16">
        <f>+H5+H6+H7+H21</f>
        <v>121364000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23362000</v>
      </c>
      <c r="G33" s="3">
        <f>SUM(G34:G40)</f>
        <v>7013000</v>
      </c>
      <c r="H33" s="3">
        <f>SUM(H34:H40)</f>
        <v>10578000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362000</v>
      </c>
      <c r="G35" s="9">
        <v>7013000</v>
      </c>
      <c r="H35" s="9">
        <v>10578000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>
        <v>23000000</v>
      </c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23362000</v>
      </c>
      <c r="G43" s="29">
        <f>+G33+G41</f>
        <v>7013000</v>
      </c>
      <c r="H43" s="29">
        <f>+H33+H41</f>
        <v>10578000</v>
      </c>
    </row>
    <row r="44" spans="5:8" ht="16.5" x14ac:dyDescent="0.3">
      <c r="E44" s="30" t="s">
        <v>42</v>
      </c>
      <c r="F44" s="31">
        <f>+F31+F43</f>
        <v>151108000</v>
      </c>
      <c r="G44" s="31">
        <f>+G31+G43</f>
        <v>130199000</v>
      </c>
      <c r="H44" s="31">
        <f>+H31+H43</f>
        <v>131942000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6000000</v>
      </c>
      <c r="G46" s="23">
        <f t="shared" ref="G46:H46" si="0">G47</f>
        <v>0</v>
      </c>
      <c r="H46" s="23">
        <f t="shared" si="0"/>
        <v>6000000</v>
      </c>
    </row>
    <row r="47" spans="5:8" s="54" customFormat="1" x14ac:dyDescent="0.2">
      <c r="E47" s="49" t="s">
        <v>114</v>
      </c>
      <c r="F47" s="51">
        <v>6000000</v>
      </c>
      <c r="G47" s="52"/>
      <c r="H47" s="53">
        <v>6000000</v>
      </c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6000000</v>
      </c>
      <c r="G69" s="16">
        <f t="shared" ref="G69:H69" si="3">SUM(G46+G49+G55+G59+G63+G66)</f>
        <v>0</v>
      </c>
      <c r="H69" s="16">
        <f t="shared" si="3"/>
        <v>6000000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E1:H200"/>
  <sheetViews>
    <sheetView showGridLines="0" tabSelected="1" topLeftCell="A50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87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317595000</v>
      </c>
      <c r="G5" s="3">
        <v>314403000</v>
      </c>
      <c r="H5" s="3">
        <v>337969000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85861000</v>
      </c>
      <c r="G7" s="23">
        <f>SUM(G8:G20)</f>
        <v>96997000</v>
      </c>
      <c r="H7" s="23">
        <f>SUM(H8:H20)</f>
        <v>100047000</v>
      </c>
    </row>
    <row r="8" spans="5:8" x14ac:dyDescent="0.2">
      <c r="E8" s="24" t="s">
        <v>11</v>
      </c>
      <c r="F8" s="9">
        <v>75105000</v>
      </c>
      <c r="G8" s="9">
        <v>83409000</v>
      </c>
      <c r="H8" s="9">
        <v>86047000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10756000</v>
      </c>
      <c r="G11" s="9">
        <v>13588000</v>
      </c>
      <c r="H11" s="9">
        <v>14000000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4525000</v>
      </c>
      <c r="G21" s="3">
        <f>SUM(G22:G30)</f>
        <v>2200000</v>
      </c>
      <c r="H21" s="3">
        <f>SUM(H22:H30)</f>
        <v>2300000</v>
      </c>
    </row>
    <row r="22" spans="5:8" x14ac:dyDescent="0.2">
      <c r="E22" s="24" t="s">
        <v>25</v>
      </c>
      <c r="F22" s="25">
        <v>2100000</v>
      </c>
      <c r="G22" s="25">
        <v>2200000</v>
      </c>
      <c r="H22" s="25">
        <v>2300000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2425000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407981000</v>
      </c>
      <c r="G31" s="16">
        <f>+G5+G6+G7+G21</f>
        <v>413600000</v>
      </c>
      <c r="H31" s="16">
        <f>+H5+H6+H7+H21</f>
        <v>440316000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27349000</v>
      </c>
      <c r="G33" s="3">
        <f>SUM(G34:G40)</f>
        <v>52568000</v>
      </c>
      <c r="H33" s="3">
        <f>SUM(H34:H40)</f>
        <v>26543000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27349000</v>
      </c>
      <c r="G35" s="9">
        <v>52568000</v>
      </c>
      <c r="H35" s="9">
        <v>26543000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27349000</v>
      </c>
      <c r="G43" s="29">
        <f>+G33+G41</f>
        <v>52568000</v>
      </c>
      <c r="H43" s="29">
        <f>+H33+H41</f>
        <v>26543000</v>
      </c>
    </row>
    <row r="44" spans="5:8" ht="16.5" x14ac:dyDescent="0.3">
      <c r="E44" s="30" t="s">
        <v>42</v>
      </c>
      <c r="F44" s="31">
        <f>+F31+F43</f>
        <v>435330000</v>
      </c>
      <c r="G44" s="31">
        <f>+G31+G43</f>
        <v>466168000</v>
      </c>
      <c r="H44" s="31">
        <f>+H31+H43</f>
        <v>466859000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10000000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49" t="s">
        <v>114</v>
      </c>
      <c r="F47" s="43">
        <v>10000000</v>
      </c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10000000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88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330798000</v>
      </c>
      <c r="G5" s="3">
        <v>327421000</v>
      </c>
      <c r="H5" s="3">
        <v>352019000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86012000</v>
      </c>
      <c r="G7" s="23">
        <f>SUM(G8:G20)</f>
        <v>100571000</v>
      </c>
      <c r="H7" s="23">
        <f>SUM(H8:H20)</f>
        <v>97929000</v>
      </c>
    </row>
    <row r="8" spans="5:8" x14ac:dyDescent="0.2">
      <c r="E8" s="24" t="s">
        <v>11</v>
      </c>
      <c r="F8" s="9">
        <v>78462000</v>
      </c>
      <c r="G8" s="9">
        <v>87164000</v>
      </c>
      <c r="H8" s="9">
        <v>89929000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7550000</v>
      </c>
      <c r="G11" s="9">
        <v>13407000</v>
      </c>
      <c r="H11" s="9">
        <v>8000000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4210000</v>
      </c>
      <c r="G21" s="3">
        <f>SUM(G22:G30)</f>
        <v>2300000</v>
      </c>
      <c r="H21" s="3">
        <f>SUM(H22:H30)</f>
        <v>2300000</v>
      </c>
    </row>
    <row r="22" spans="5:8" x14ac:dyDescent="0.2">
      <c r="E22" s="24" t="s">
        <v>25</v>
      </c>
      <c r="F22" s="25">
        <v>2200000</v>
      </c>
      <c r="G22" s="25">
        <v>2300000</v>
      </c>
      <c r="H22" s="25">
        <v>2300000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2010000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421020000</v>
      </c>
      <c r="G31" s="16">
        <f>+G5+G6+G7+G21</f>
        <v>430292000</v>
      </c>
      <c r="H31" s="16">
        <f>+H5+H6+H7+H21</f>
        <v>452248000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11628000</v>
      </c>
      <c r="G33" s="3">
        <f>SUM(G34:G40)</f>
        <v>18851000</v>
      </c>
      <c r="H33" s="3">
        <f>SUM(H34:H40)</f>
        <v>16779000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11628000</v>
      </c>
      <c r="G35" s="9">
        <v>18851000</v>
      </c>
      <c r="H35" s="9">
        <v>16779000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11628000</v>
      </c>
      <c r="G43" s="29">
        <f>+G33+G41</f>
        <v>18851000</v>
      </c>
      <c r="H43" s="29">
        <f>+H33+H41</f>
        <v>16779000</v>
      </c>
    </row>
    <row r="44" spans="5:8" ht="16.5" x14ac:dyDescent="0.3">
      <c r="E44" s="30" t="s">
        <v>42</v>
      </c>
      <c r="F44" s="31">
        <f>+F31+F43</f>
        <v>432648000</v>
      </c>
      <c r="G44" s="31">
        <f>+G31+G43</f>
        <v>449143000</v>
      </c>
      <c r="H44" s="31">
        <f>+H31+H43</f>
        <v>469027000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89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54214000</v>
      </c>
      <c r="G5" s="3">
        <v>53838000</v>
      </c>
      <c r="H5" s="3">
        <v>57721000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17315000</v>
      </c>
      <c r="G7" s="23">
        <f>SUM(G8:G20)</f>
        <v>20780000</v>
      </c>
      <c r="H7" s="23">
        <f>SUM(H8:H20)</f>
        <v>21390000</v>
      </c>
    </row>
    <row r="8" spans="5:8" x14ac:dyDescent="0.2">
      <c r="E8" s="24" t="s">
        <v>11</v>
      </c>
      <c r="F8" s="9">
        <v>12980000</v>
      </c>
      <c r="G8" s="9">
        <v>13926000</v>
      </c>
      <c r="H8" s="9">
        <v>14226000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4335000</v>
      </c>
      <c r="G11" s="9">
        <v>6854000</v>
      </c>
      <c r="H11" s="9">
        <v>7164000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3951000</v>
      </c>
      <c r="G21" s="3">
        <f>SUM(G22:G30)</f>
        <v>2700000</v>
      </c>
      <c r="H21" s="3">
        <f>SUM(H22:H30)</f>
        <v>2800000</v>
      </c>
    </row>
    <row r="22" spans="5:8" x14ac:dyDescent="0.2">
      <c r="E22" s="24" t="s">
        <v>25</v>
      </c>
      <c r="F22" s="25">
        <v>2600000</v>
      </c>
      <c r="G22" s="25">
        <v>2700000</v>
      </c>
      <c r="H22" s="25">
        <v>2800000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1351000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75480000</v>
      </c>
      <c r="G31" s="16">
        <f>+G5+G6+G7+G21</f>
        <v>77318000</v>
      </c>
      <c r="H31" s="16">
        <f>+H5+H6+H7+H21</f>
        <v>81911000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362000</v>
      </c>
      <c r="G33" s="3">
        <f>SUM(G34:G40)</f>
        <v>11578000</v>
      </c>
      <c r="H33" s="3">
        <f>SUM(H34:H40)</f>
        <v>13283000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362000</v>
      </c>
      <c r="G35" s="9">
        <v>11578000</v>
      </c>
      <c r="H35" s="9">
        <v>13283000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362000</v>
      </c>
      <c r="G43" s="29">
        <f>+G33+G41</f>
        <v>11578000</v>
      </c>
      <c r="H43" s="29">
        <f>+H33+H41</f>
        <v>13283000</v>
      </c>
    </row>
    <row r="44" spans="5:8" ht="16.5" x14ac:dyDescent="0.3">
      <c r="E44" s="30" t="s">
        <v>42</v>
      </c>
      <c r="F44" s="31">
        <f>+F31+F43</f>
        <v>75842000</v>
      </c>
      <c r="G44" s="31">
        <f>+G31+G43</f>
        <v>88896000</v>
      </c>
      <c r="H44" s="31">
        <f>+H31+H43</f>
        <v>95194000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E1:H200"/>
  <sheetViews>
    <sheetView showGridLines="0" tabSelected="1" topLeftCell="A42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90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134325000</v>
      </c>
      <c r="G5" s="3">
        <v>132977000</v>
      </c>
      <c r="H5" s="3">
        <v>142970000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58988000</v>
      </c>
      <c r="G7" s="23">
        <f>SUM(G8:G20)</f>
        <v>49800000</v>
      </c>
      <c r="H7" s="23">
        <f>SUM(H8:H20)</f>
        <v>47263000</v>
      </c>
    </row>
    <row r="8" spans="5:8" x14ac:dyDescent="0.2">
      <c r="E8" s="24" t="s">
        <v>11</v>
      </c>
      <c r="F8" s="9">
        <v>34514000</v>
      </c>
      <c r="G8" s="9">
        <v>38010000</v>
      </c>
      <c r="H8" s="9">
        <v>39121000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24474000</v>
      </c>
      <c r="G11" s="9">
        <v>11790000</v>
      </c>
      <c r="H11" s="9">
        <v>8142000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4349000</v>
      </c>
      <c r="G21" s="3">
        <f>SUM(G22:G30)</f>
        <v>2500000</v>
      </c>
      <c r="H21" s="3">
        <f>SUM(H22:H30)</f>
        <v>2600000</v>
      </c>
    </row>
    <row r="22" spans="5:8" x14ac:dyDescent="0.2">
      <c r="E22" s="24" t="s">
        <v>25</v>
      </c>
      <c r="F22" s="25">
        <v>2400000</v>
      </c>
      <c r="G22" s="25">
        <v>2500000</v>
      </c>
      <c r="H22" s="25">
        <v>2600000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1949000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197662000</v>
      </c>
      <c r="G31" s="16">
        <f>+G5+G6+G7+G21</f>
        <v>185277000</v>
      </c>
      <c r="H31" s="16">
        <f>+H5+H6+H7+H21</f>
        <v>192833000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41695000</v>
      </c>
      <c r="G33" s="3">
        <f>SUM(G34:G40)</f>
        <v>12645000</v>
      </c>
      <c r="H33" s="3">
        <f>SUM(H34:H40)</f>
        <v>16755000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41695000</v>
      </c>
      <c r="G35" s="9">
        <v>12645000</v>
      </c>
      <c r="H35" s="9">
        <v>16755000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41695000</v>
      </c>
      <c r="G43" s="29">
        <f>+G33+G41</f>
        <v>12645000</v>
      </c>
      <c r="H43" s="29">
        <f>+H33+H41</f>
        <v>16755000</v>
      </c>
    </row>
    <row r="44" spans="5:8" ht="16.5" x14ac:dyDescent="0.3">
      <c r="E44" s="30" t="s">
        <v>42</v>
      </c>
      <c r="F44" s="31">
        <f>+F31+F43</f>
        <v>239357000</v>
      </c>
      <c r="G44" s="31">
        <f>+G31+G43</f>
        <v>197922000</v>
      </c>
      <c r="H44" s="31">
        <f>+H31+H43</f>
        <v>209588000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20000000</v>
      </c>
      <c r="G46" s="23">
        <f t="shared" ref="G46:H46" si="0">G47</f>
        <v>36203000</v>
      </c>
      <c r="H46" s="23">
        <f t="shared" si="0"/>
        <v>27705000</v>
      </c>
    </row>
    <row r="47" spans="5:8" x14ac:dyDescent="0.2">
      <c r="E47" s="49" t="s">
        <v>114</v>
      </c>
      <c r="F47" s="51">
        <v>20000000</v>
      </c>
      <c r="G47" s="52">
        <v>36203000</v>
      </c>
      <c r="H47" s="53">
        <v>27705000</v>
      </c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20000000</v>
      </c>
      <c r="G69" s="16">
        <f t="shared" ref="G69:H69" si="3">SUM(G46+G49+G55+G59+G63+G66)</f>
        <v>36203000</v>
      </c>
      <c r="H69" s="16">
        <f t="shared" si="3"/>
        <v>27705000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H200"/>
  <sheetViews>
    <sheetView showGridLines="0" tabSelected="1" topLeftCell="A42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43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1363341000</v>
      </c>
      <c r="G5" s="3">
        <v>1432070000</v>
      </c>
      <c r="H5" s="3">
        <v>1462480000</v>
      </c>
    </row>
    <row r="6" spans="5:8" x14ac:dyDescent="0.2">
      <c r="E6" s="22" t="s">
        <v>9</v>
      </c>
      <c r="F6" s="3">
        <v>827976000</v>
      </c>
      <c r="G6" s="3"/>
      <c r="H6" s="3"/>
    </row>
    <row r="7" spans="5:8" ht="16.5" x14ac:dyDescent="0.3">
      <c r="E7" s="20" t="s">
        <v>10</v>
      </c>
      <c r="F7" s="23">
        <f>SUM(F8:F20)</f>
        <v>1084067000</v>
      </c>
      <c r="G7" s="23">
        <f>SUM(G8:G20)</f>
        <v>1184552000</v>
      </c>
      <c r="H7" s="23">
        <f>SUM(H8:H20)</f>
        <v>1362197000</v>
      </c>
    </row>
    <row r="8" spans="5:8" x14ac:dyDescent="0.2">
      <c r="E8" s="24" t="s">
        <v>11</v>
      </c>
      <c r="F8" s="9"/>
      <c r="G8" s="9"/>
      <c r="H8" s="9"/>
    </row>
    <row r="9" spans="5:8" x14ac:dyDescent="0.2">
      <c r="E9" s="24" t="s">
        <v>12</v>
      </c>
      <c r="F9" s="9">
        <v>197397000</v>
      </c>
      <c r="G9" s="9">
        <v>175227000</v>
      </c>
      <c r="H9" s="9">
        <v>144509000</v>
      </c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/>
      <c r="G11" s="9"/>
      <c r="H11" s="9"/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>
        <v>588569000</v>
      </c>
      <c r="G13" s="25">
        <v>664883000</v>
      </c>
      <c r="H13" s="25">
        <v>862541000</v>
      </c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>
        <v>298101000</v>
      </c>
      <c r="G20" s="9">
        <v>344442000</v>
      </c>
      <c r="H20" s="9">
        <v>355147000</v>
      </c>
    </row>
    <row r="21" spans="5:8" ht="16.5" x14ac:dyDescent="0.3">
      <c r="E21" s="20" t="s">
        <v>24</v>
      </c>
      <c r="F21" s="3">
        <f>SUM(F22:F30)</f>
        <v>14724000</v>
      </c>
      <c r="G21" s="3">
        <f>SUM(G22:G30)</f>
        <v>11400000</v>
      </c>
      <c r="H21" s="3">
        <f>SUM(H22:H30)</f>
        <v>11600000</v>
      </c>
    </row>
    <row r="22" spans="5:8" x14ac:dyDescent="0.2">
      <c r="E22" s="24" t="s">
        <v>25</v>
      </c>
      <c r="F22" s="25">
        <v>1200000</v>
      </c>
      <c r="G22" s="25">
        <v>1400000</v>
      </c>
      <c r="H22" s="25">
        <v>1600000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4024000</v>
      </c>
      <c r="G24" s="9"/>
      <c r="H24" s="9"/>
    </row>
    <row r="25" spans="5:8" x14ac:dyDescent="0.2">
      <c r="E25" s="24" t="s">
        <v>28</v>
      </c>
      <c r="F25" s="9">
        <v>9500000</v>
      </c>
      <c r="G25" s="9">
        <v>10000000</v>
      </c>
      <c r="H25" s="9">
        <v>10000000</v>
      </c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3290108000</v>
      </c>
      <c r="G31" s="16">
        <f>+G5+G6+G7+G21</f>
        <v>2628022000</v>
      </c>
      <c r="H31" s="16">
        <f>+H5+H6+H7+H21</f>
        <v>2836277000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49085000</v>
      </c>
      <c r="G33" s="3">
        <f>SUM(G34:G40)</f>
        <v>40042000</v>
      </c>
      <c r="H33" s="3">
        <f>SUM(H34:H40)</f>
        <v>76487000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49085000</v>
      </c>
      <c r="G35" s="9">
        <v>40042000</v>
      </c>
      <c r="H35" s="9">
        <v>76487000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49085000</v>
      </c>
      <c r="G43" s="29">
        <f>+G33+G41</f>
        <v>40042000</v>
      </c>
      <c r="H43" s="29">
        <f>+H33+H41</f>
        <v>76487000</v>
      </c>
    </row>
    <row r="44" spans="5:8" ht="16.5" x14ac:dyDescent="0.3">
      <c r="E44" s="30" t="s">
        <v>42</v>
      </c>
      <c r="F44" s="31">
        <f>+F31+F43</f>
        <v>3339193000</v>
      </c>
      <c r="G44" s="31">
        <f>+G31+G43</f>
        <v>2668064000</v>
      </c>
      <c r="H44" s="31">
        <f>+H31+H43</f>
        <v>2912764000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E1:H200"/>
  <sheetViews>
    <sheetView showGridLines="0" tabSelected="1" topLeftCell="A40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91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104969000</v>
      </c>
      <c r="G5" s="3">
        <v>103962000</v>
      </c>
      <c r="H5" s="3">
        <v>111735000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33620000</v>
      </c>
      <c r="G7" s="23">
        <f>SUM(G8:G20)</f>
        <v>42062000</v>
      </c>
      <c r="H7" s="23">
        <f>SUM(H8:H20)</f>
        <v>39268000</v>
      </c>
    </row>
    <row r="8" spans="5:8" x14ac:dyDescent="0.2">
      <c r="E8" s="24" t="s">
        <v>11</v>
      </c>
      <c r="F8" s="9">
        <v>29181000</v>
      </c>
      <c r="G8" s="9">
        <v>29961000</v>
      </c>
      <c r="H8" s="9">
        <v>30801000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4439000</v>
      </c>
      <c r="G11" s="9">
        <v>12101000</v>
      </c>
      <c r="H11" s="9">
        <v>8467000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4661000</v>
      </c>
      <c r="G21" s="3">
        <f>SUM(G22:G30)</f>
        <v>3100000</v>
      </c>
      <c r="H21" s="3">
        <f>SUM(H22:H30)</f>
        <v>3100000</v>
      </c>
    </row>
    <row r="22" spans="5:8" x14ac:dyDescent="0.2">
      <c r="E22" s="24" t="s">
        <v>25</v>
      </c>
      <c r="F22" s="25">
        <v>3000000</v>
      </c>
      <c r="G22" s="25">
        <v>3100000</v>
      </c>
      <c r="H22" s="25">
        <v>3100000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1661000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143250000</v>
      </c>
      <c r="G31" s="16">
        <f>+G5+G6+G7+G21</f>
        <v>149124000</v>
      </c>
      <c r="H31" s="16">
        <f>+H5+H6+H7+H21</f>
        <v>154103000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362000</v>
      </c>
      <c r="G33" s="3">
        <f>SUM(G34:G40)</f>
        <v>14025000</v>
      </c>
      <c r="H33" s="3">
        <f>SUM(H34:H40)</f>
        <v>7677000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362000</v>
      </c>
      <c r="G35" s="9">
        <v>14025000</v>
      </c>
      <c r="H35" s="9">
        <v>7677000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362000</v>
      </c>
      <c r="G43" s="29">
        <f>+G33+G41</f>
        <v>14025000</v>
      </c>
      <c r="H43" s="29">
        <f>+H33+H41</f>
        <v>7677000</v>
      </c>
    </row>
    <row r="44" spans="5:8" ht="16.5" x14ac:dyDescent="0.3">
      <c r="E44" s="30" t="s">
        <v>42</v>
      </c>
      <c r="F44" s="31">
        <f>+F31+F43</f>
        <v>143612000</v>
      </c>
      <c r="G44" s="31">
        <f>+G31+G43</f>
        <v>163149000</v>
      </c>
      <c r="H44" s="31">
        <f>+H31+H43</f>
        <v>161780000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13404000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49" t="s">
        <v>114</v>
      </c>
      <c r="F47" s="51">
        <v>13404000</v>
      </c>
      <c r="G47" s="52"/>
      <c r="H47" s="53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13404000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92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219561000</v>
      </c>
      <c r="G5" s="3">
        <v>217164000</v>
      </c>
      <c r="H5" s="3">
        <v>233674000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62078000</v>
      </c>
      <c r="G7" s="23">
        <f>SUM(G8:G20)</f>
        <v>61950000</v>
      </c>
      <c r="H7" s="23">
        <f>SUM(H8:H20)</f>
        <v>67960000</v>
      </c>
    </row>
    <row r="8" spans="5:8" x14ac:dyDescent="0.2">
      <c r="E8" s="24" t="s">
        <v>11</v>
      </c>
      <c r="F8" s="9">
        <v>48676000</v>
      </c>
      <c r="G8" s="9">
        <v>53849000</v>
      </c>
      <c r="H8" s="9">
        <v>55493000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13402000</v>
      </c>
      <c r="G11" s="9">
        <v>8101000</v>
      </c>
      <c r="H11" s="9">
        <v>12467000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5016000</v>
      </c>
      <c r="G21" s="3">
        <f>SUM(G22:G30)</f>
        <v>3000000</v>
      </c>
      <c r="H21" s="3">
        <f>SUM(H22:H30)</f>
        <v>3000000</v>
      </c>
    </row>
    <row r="22" spans="5:8" x14ac:dyDescent="0.2">
      <c r="E22" s="24" t="s">
        <v>25</v>
      </c>
      <c r="F22" s="25">
        <v>2900000</v>
      </c>
      <c r="G22" s="25">
        <v>3000000</v>
      </c>
      <c r="H22" s="25">
        <v>3000000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2116000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286655000</v>
      </c>
      <c r="G31" s="16">
        <f>+G5+G6+G7+G21</f>
        <v>282114000</v>
      </c>
      <c r="H31" s="16">
        <f>+H5+H6+H7+H21</f>
        <v>304634000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66765000</v>
      </c>
      <c r="G33" s="3">
        <f>SUM(G34:G40)</f>
        <v>24470000</v>
      </c>
      <c r="H33" s="3">
        <f>SUM(H34:H40)</f>
        <v>47340000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16765000</v>
      </c>
      <c r="G35" s="9">
        <v>24470000</v>
      </c>
      <c r="H35" s="9">
        <v>47340000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>
        <v>50000000</v>
      </c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66765000</v>
      </c>
      <c r="G43" s="29">
        <f>+G33+G41</f>
        <v>24470000</v>
      </c>
      <c r="H43" s="29">
        <f>+H33+H41</f>
        <v>47340000</v>
      </c>
    </row>
    <row r="44" spans="5:8" ht="16.5" x14ac:dyDescent="0.3">
      <c r="E44" s="30" t="s">
        <v>42</v>
      </c>
      <c r="F44" s="31">
        <f>+F31+F43</f>
        <v>353420000</v>
      </c>
      <c r="G44" s="31">
        <f>+G31+G43</f>
        <v>306584000</v>
      </c>
      <c r="H44" s="31">
        <f>+H31+H43</f>
        <v>351974000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E1:H200"/>
  <sheetViews>
    <sheetView showGridLines="0" tabSelected="1" topLeftCell="A17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93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59478000</v>
      </c>
      <c r="G5" s="3">
        <v>60395000</v>
      </c>
      <c r="H5" s="3">
        <v>63217000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31070000</v>
      </c>
      <c r="G7" s="23">
        <f>SUM(G8:G20)</f>
        <v>31458000</v>
      </c>
      <c r="H7" s="23">
        <f>SUM(H8:H20)</f>
        <v>29409000</v>
      </c>
    </row>
    <row r="8" spans="5:8" x14ac:dyDescent="0.2">
      <c r="E8" s="24" t="s">
        <v>11</v>
      </c>
      <c r="F8" s="9">
        <v>19193000</v>
      </c>
      <c r="G8" s="9">
        <v>20875000</v>
      </c>
      <c r="H8" s="9">
        <v>21409000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11877000</v>
      </c>
      <c r="G11" s="9">
        <v>10583000</v>
      </c>
      <c r="H11" s="9">
        <v>8000000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5248000</v>
      </c>
      <c r="G21" s="3">
        <f>SUM(G22:G30)</f>
        <v>3100000</v>
      </c>
      <c r="H21" s="3">
        <f>SUM(H22:H30)</f>
        <v>3100000</v>
      </c>
    </row>
    <row r="22" spans="5:8" x14ac:dyDescent="0.2">
      <c r="E22" s="24" t="s">
        <v>25</v>
      </c>
      <c r="F22" s="25">
        <v>3000000</v>
      </c>
      <c r="G22" s="25">
        <v>3100000</v>
      </c>
      <c r="H22" s="25">
        <v>3100000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2248000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95796000</v>
      </c>
      <c r="G31" s="16">
        <f>+G5+G6+G7+G21</f>
        <v>94953000</v>
      </c>
      <c r="H31" s="16">
        <f>+H5+H6+H7+H21</f>
        <v>95726000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/>
      <c r="G35" s="9"/>
      <c r="H35" s="9"/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6.5" x14ac:dyDescent="0.3">
      <c r="E44" s="30" t="s">
        <v>42</v>
      </c>
      <c r="F44" s="31">
        <f>+F31+F43</f>
        <v>95796000</v>
      </c>
      <c r="G44" s="31">
        <f>+G31+G43</f>
        <v>94953000</v>
      </c>
      <c r="H44" s="31">
        <f>+H31+H43</f>
        <v>95726000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E1:H200"/>
  <sheetViews>
    <sheetView showGridLines="0" tabSelected="1" topLeftCell="A3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94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202328000</v>
      </c>
      <c r="G5" s="3">
        <v>200328000</v>
      </c>
      <c r="H5" s="3">
        <v>215325000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59257000</v>
      </c>
      <c r="G7" s="23">
        <f>SUM(G8:G20)</f>
        <v>70706000</v>
      </c>
      <c r="H7" s="23">
        <f>SUM(H8:H20)</f>
        <v>70034000</v>
      </c>
    </row>
    <row r="8" spans="5:8" x14ac:dyDescent="0.2">
      <c r="E8" s="24" t="s">
        <v>11</v>
      </c>
      <c r="F8" s="9">
        <v>53468000</v>
      </c>
      <c r="G8" s="9">
        <v>59209000</v>
      </c>
      <c r="H8" s="9">
        <v>61034000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5789000</v>
      </c>
      <c r="G11" s="9">
        <v>11497000</v>
      </c>
      <c r="H11" s="9">
        <v>9000000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4543000</v>
      </c>
      <c r="G21" s="3">
        <f>SUM(G22:G30)</f>
        <v>2400000</v>
      </c>
      <c r="H21" s="3">
        <f>SUM(H22:H30)</f>
        <v>2500000</v>
      </c>
    </row>
    <row r="22" spans="5:8" x14ac:dyDescent="0.2">
      <c r="E22" s="24" t="s">
        <v>25</v>
      </c>
      <c r="F22" s="25">
        <v>2300000</v>
      </c>
      <c r="G22" s="25">
        <v>2400000</v>
      </c>
      <c r="H22" s="25">
        <v>2500000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2243000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266128000</v>
      </c>
      <c r="G31" s="16">
        <f>+G5+G6+G7+G21</f>
        <v>273434000</v>
      </c>
      <c r="H31" s="16">
        <f>+H5+H6+H7+H21</f>
        <v>287859000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15818000</v>
      </c>
      <c r="G33" s="3">
        <f>SUM(G34:G40)</f>
        <v>34670000</v>
      </c>
      <c r="H33" s="3">
        <f>SUM(H34:H40)</f>
        <v>25180000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15818000</v>
      </c>
      <c r="G35" s="9">
        <v>34670000</v>
      </c>
      <c r="H35" s="9">
        <v>25180000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15818000</v>
      </c>
      <c r="G43" s="29">
        <f>+G33+G41</f>
        <v>34670000</v>
      </c>
      <c r="H43" s="29">
        <f>+H33+H41</f>
        <v>25180000</v>
      </c>
    </row>
    <row r="44" spans="5:8" ht="16.5" x14ac:dyDescent="0.3">
      <c r="E44" s="30" t="s">
        <v>42</v>
      </c>
      <c r="F44" s="31">
        <f>+F31+F43</f>
        <v>281946000</v>
      </c>
      <c r="G44" s="31">
        <f>+G31+G43</f>
        <v>308104000</v>
      </c>
      <c r="H44" s="31">
        <f>+H31+H43</f>
        <v>313039000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27000000</v>
      </c>
      <c r="G46" s="23">
        <f t="shared" ref="G46:H46" si="0">G47</f>
        <v>36203000</v>
      </c>
      <c r="H46" s="23">
        <f t="shared" si="0"/>
        <v>30000000</v>
      </c>
    </row>
    <row r="47" spans="5:8" s="54" customFormat="1" x14ac:dyDescent="0.2">
      <c r="E47" s="49" t="s">
        <v>114</v>
      </c>
      <c r="F47" s="51">
        <v>27000000</v>
      </c>
      <c r="G47" s="52">
        <v>36203000</v>
      </c>
      <c r="H47" s="53">
        <v>30000000</v>
      </c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27000000</v>
      </c>
      <c r="G69" s="16">
        <f t="shared" ref="G69:H69" si="3">SUM(G46+G49+G55+G59+G63+G66)</f>
        <v>36203000</v>
      </c>
      <c r="H69" s="16">
        <f t="shared" si="3"/>
        <v>30000000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E1:H200"/>
  <sheetViews>
    <sheetView showGridLines="0" tabSelected="1" topLeftCell="A34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95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157016000</v>
      </c>
      <c r="G5" s="3">
        <v>155384000</v>
      </c>
      <c r="H5" s="3">
        <v>167119000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48698000</v>
      </c>
      <c r="G7" s="23">
        <f>SUM(G8:G20)</f>
        <v>61354000</v>
      </c>
      <c r="H7" s="23">
        <f>SUM(H8:H20)</f>
        <v>57045000</v>
      </c>
    </row>
    <row r="8" spans="5:8" x14ac:dyDescent="0.2">
      <c r="E8" s="24" t="s">
        <v>11</v>
      </c>
      <c r="F8" s="9">
        <v>41368000</v>
      </c>
      <c r="G8" s="9">
        <v>45676000</v>
      </c>
      <c r="H8" s="9">
        <v>47045000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7330000</v>
      </c>
      <c r="G11" s="9">
        <v>15678000</v>
      </c>
      <c r="H11" s="9">
        <v>10000000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4803000</v>
      </c>
      <c r="G21" s="3">
        <f>SUM(G22:G30)</f>
        <v>3100000</v>
      </c>
      <c r="H21" s="3">
        <f>SUM(H22:H30)</f>
        <v>3100000</v>
      </c>
    </row>
    <row r="22" spans="5:8" x14ac:dyDescent="0.2">
      <c r="E22" s="24" t="s">
        <v>25</v>
      </c>
      <c r="F22" s="25">
        <v>3000000</v>
      </c>
      <c r="G22" s="25">
        <v>3100000</v>
      </c>
      <c r="H22" s="25">
        <v>3100000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1803000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210517000</v>
      </c>
      <c r="G31" s="16">
        <f>+G5+G6+G7+G21</f>
        <v>219838000</v>
      </c>
      <c r="H31" s="16">
        <f>+H5+H6+H7+H21</f>
        <v>227264000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424000</v>
      </c>
      <c r="G33" s="3">
        <f>SUM(G34:G40)</f>
        <v>16644000</v>
      </c>
      <c r="H33" s="3">
        <f>SUM(H34:H40)</f>
        <v>11031000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424000</v>
      </c>
      <c r="G35" s="9">
        <v>16644000</v>
      </c>
      <c r="H35" s="9">
        <v>11031000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424000</v>
      </c>
      <c r="G43" s="29">
        <f>+G33+G41</f>
        <v>16644000</v>
      </c>
      <c r="H43" s="29">
        <f>+H33+H41</f>
        <v>11031000</v>
      </c>
    </row>
    <row r="44" spans="5:8" ht="16.5" x14ac:dyDescent="0.3">
      <c r="E44" s="30" t="s">
        <v>42</v>
      </c>
      <c r="F44" s="31">
        <f>+F31+F43</f>
        <v>210941000</v>
      </c>
      <c r="G44" s="31">
        <f>+G31+G43</f>
        <v>236482000</v>
      </c>
      <c r="H44" s="31">
        <f>+H31+H43</f>
        <v>238295000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15000000</v>
      </c>
      <c r="G46" s="23">
        <f t="shared" ref="G46:H46" si="0">G47</f>
        <v>32888000</v>
      </c>
      <c r="H46" s="23">
        <f t="shared" si="0"/>
        <v>29000000</v>
      </c>
    </row>
    <row r="47" spans="5:8" s="54" customFormat="1" x14ac:dyDescent="0.2">
      <c r="E47" s="49" t="s">
        <v>114</v>
      </c>
      <c r="F47" s="51">
        <v>15000000</v>
      </c>
      <c r="G47" s="52">
        <v>32888000</v>
      </c>
      <c r="H47" s="53">
        <v>29000000</v>
      </c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15000000</v>
      </c>
      <c r="G69" s="16">
        <f t="shared" ref="G69:H69" si="3">SUM(G46+G49+G55+G59+G63+G66)</f>
        <v>32888000</v>
      </c>
      <c r="H69" s="16">
        <f t="shared" si="3"/>
        <v>29000000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E1:H200"/>
  <sheetViews>
    <sheetView showGridLines="0" tabSelected="1" topLeftCell="A37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96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188551000</v>
      </c>
      <c r="G5" s="3">
        <v>186714000</v>
      </c>
      <c r="H5" s="3">
        <v>200667000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64618000</v>
      </c>
      <c r="G7" s="23">
        <f>SUM(G8:G20)</f>
        <v>66389000</v>
      </c>
      <c r="H7" s="23">
        <f>SUM(H8:H20)</f>
        <v>68611000</v>
      </c>
    </row>
    <row r="8" spans="5:8" x14ac:dyDescent="0.2">
      <c r="E8" s="24" t="s">
        <v>11</v>
      </c>
      <c r="F8" s="9">
        <v>57056000</v>
      </c>
      <c r="G8" s="9">
        <v>52801000</v>
      </c>
      <c r="H8" s="9">
        <v>54409000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7562000</v>
      </c>
      <c r="G11" s="9">
        <v>13588000</v>
      </c>
      <c r="H11" s="9">
        <v>14202000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4224000</v>
      </c>
      <c r="G21" s="3">
        <f>SUM(G22:G30)</f>
        <v>2200000</v>
      </c>
      <c r="H21" s="3">
        <f>SUM(H22:H30)</f>
        <v>2300000</v>
      </c>
    </row>
    <row r="22" spans="5:8" x14ac:dyDescent="0.2">
      <c r="E22" s="24" t="s">
        <v>25</v>
      </c>
      <c r="F22" s="25">
        <v>2100000</v>
      </c>
      <c r="G22" s="25">
        <v>2200000</v>
      </c>
      <c r="H22" s="25">
        <v>2300000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2124000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257393000</v>
      </c>
      <c r="G31" s="16">
        <f>+G5+G6+G7+G21</f>
        <v>255303000</v>
      </c>
      <c r="H31" s="16">
        <f>+H5+H6+H7+H21</f>
        <v>271578000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423000</v>
      </c>
      <c r="G33" s="3">
        <f>SUM(G34:G40)</f>
        <v>10648000</v>
      </c>
      <c r="H33" s="3">
        <f>SUM(H34:H40)</f>
        <v>12259000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423000</v>
      </c>
      <c r="G35" s="9">
        <v>10648000</v>
      </c>
      <c r="H35" s="9">
        <v>12259000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423000</v>
      </c>
      <c r="G43" s="29">
        <f>+G33+G41</f>
        <v>10648000</v>
      </c>
      <c r="H43" s="29">
        <f>+H33+H41</f>
        <v>12259000</v>
      </c>
    </row>
    <row r="44" spans="5:8" ht="16.5" x14ac:dyDescent="0.3">
      <c r="E44" s="30" t="s">
        <v>42</v>
      </c>
      <c r="F44" s="31">
        <f>+F31+F43</f>
        <v>257816000</v>
      </c>
      <c r="G44" s="31">
        <f>+G31+G43</f>
        <v>265951000</v>
      </c>
      <c r="H44" s="31">
        <f>+H31+H43</f>
        <v>283837000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s="54" customFormat="1" x14ac:dyDescent="0.2">
      <c r="E47" s="49" t="s">
        <v>114</v>
      </c>
      <c r="F47" s="51"/>
      <c r="G47" s="52"/>
      <c r="H47" s="53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97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86575000</v>
      </c>
      <c r="G5" s="3">
        <v>85827000</v>
      </c>
      <c r="H5" s="3">
        <v>92156000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40486000</v>
      </c>
      <c r="G7" s="23">
        <f>SUM(G8:G20)</f>
        <v>31141000</v>
      </c>
      <c r="H7" s="23">
        <f>SUM(H8:H20)</f>
        <v>36105000</v>
      </c>
    </row>
    <row r="8" spans="5:8" x14ac:dyDescent="0.2">
      <c r="E8" s="24" t="s">
        <v>11</v>
      </c>
      <c r="F8" s="9">
        <v>33012000</v>
      </c>
      <c r="G8" s="9">
        <v>23825000</v>
      </c>
      <c r="H8" s="9">
        <v>24458000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7474000</v>
      </c>
      <c r="G11" s="9">
        <v>7316000</v>
      </c>
      <c r="H11" s="9">
        <v>11647000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4634000</v>
      </c>
      <c r="G21" s="3">
        <f>SUM(G22:G30)</f>
        <v>3100000</v>
      </c>
      <c r="H21" s="3">
        <f>SUM(H22:H30)</f>
        <v>3100000</v>
      </c>
    </row>
    <row r="22" spans="5:8" x14ac:dyDescent="0.2">
      <c r="E22" s="24" t="s">
        <v>25</v>
      </c>
      <c r="F22" s="25">
        <v>3000000</v>
      </c>
      <c r="G22" s="25">
        <v>3100000</v>
      </c>
      <c r="H22" s="25">
        <v>3100000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1634000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131695000</v>
      </c>
      <c r="G31" s="16">
        <f>+G5+G6+G7+G21</f>
        <v>120068000</v>
      </c>
      <c r="H31" s="16">
        <f>+H5+H6+H7+H21</f>
        <v>131361000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10143000</v>
      </c>
      <c r="G33" s="3">
        <f>SUM(G34:G40)</f>
        <v>16341000</v>
      </c>
      <c r="H33" s="3">
        <f>SUM(H34:H40)</f>
        <v>13671000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10143000</v>
      </c>
      <c r="G35" s="9">
        <v>16341000</v>
      </c>
      <c r="H35" s="9">
        <v>13671000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10143000</v>
      </c>
      <c r="G43" s="29">
        <f>+G33+G41</f>
        <v>16341000</v>
      </c>
      <c r="H43" s="29">
        <f>+H33+H41</f>
        <v>13671000</v>
      </c>
    </row>
    <row r="44" spans="5:8" ht="16.5" x14ac:dyDescent="0.3">
      <c r="E44" s="30" t="s">
        <v>42</v>
      </c>
      <c r="F44" s="31">
        <f>+F31+F43</f>
        <v>141838000</v>
      </c>
      <c r="G44" s="31">
        <f>+G31+G43</f>
        <v>136409000</v>
      </c>
      <c r="H44" s="31">
        <f>+H31+H43</f>
        <v>145032000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E1:H200"/>
  <sheetViews>
    <sheetView showGridLines="0" tabSelected="1" topLeftCell="A40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98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242955000</v>
      </c>
      <c r="G5" s="3">
        <v>243232000</v>
      </c>
      <c r="H5" s="3">
        <v>258293000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82699000</v>
      </c>
      <c r="G7" s="23">
        <f>SUM(G8:G20)</f>
        <v>83488000</v>
      </c>
      <c r="H7" s="23">
        <f>SUM(H8:H20)</f>
        <v>90226000</v>
      </c>
    </row>
    <row r="8" spans="5:8" x14ac:dyDescent="0.2">
      <c r="E8" s="24" t="s">
        <v>11</v>
      </c>
      <c r="F8" s="9">
        <v>67699000</v>
      </c>
      <c r="G8" s="9">
        <v>75126000</v>
      </c>
      <c r="H8" s="9">
        <v>77486000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15000000</v>
      </c>
      <c r="G11" s="9">
        <v>8362000</v>
      </c>
      <c r="H11" s="9">
        <v>12740000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5949000</v>
      </c>
      <c r="G21" s="3">
        <f>SUM(G22:G30)</f>
        <v>3100000</v>
      </c>
      <c r="H21" s="3">
        <f>SUM(H22:H30)</f>
        <v>3100000</v>
      </c>
    </row>
    <row r="22" spans="5:8" x14ac:dyDescent="0.2">
      <c r="E22" s="24" t="s">
        <v>25</v>
      </c>
      <c r="F22" s="25">
        <v>3000000</v>
      </c>
      <c r="G22" s="25">
        <v>3100000</v>
      </c>
      <c r="H22" s="25">
        <v>3100000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2949000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331603000</v>
      </c>
      <c r="G31" s="16">
        <f>+G5+G6+G7+G21</f>
        <v>329820000</v>
      </c>
      <c r="H31" s="16">
        <f>+H5+H6+H7+H21</f>
        <v>351619000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43618000</v>
      </c>
      <c r="G33" s="3">
        <f>SUM(G34:G40)</f>
        <v>14835000</v>
      </c>
      <c r="H33" s="3">
        <f>SUM(H34:H40)</f>
        <v>21693000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28618000</v>
      </c>
      <c r="G35" s="9">
        <v>14835000</v>
      </c>
      <c r="H35" s="9">
        <v>21693000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>
        <v>15000000</v>
      </c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43618000</v>
      </c>
      <c r="G43" s="29">
        <f>+G33+G41</f>
        <v>14835000</v>
      </c>
      <c r="H43" s="29">
        <f>+H33+H41</f>
        <v>21693000</v>
      </c>
    </row>
    <row r="44" spans="5:8" ht="16.5" x14ac:dyDescent="0.3">
      <c r="E44" s="30" t="s">
        <v>42</v>
      </c>
      <c r="F44" s="31">
        <f>+F31+F43</f>
        <v>375221000</v>
      </c>
      <c r="G44" s="31">
        <f>+G31+G43</f>
        <v>344655000</v>
      </c>
      <c r="H44" s="31">
        <f>+H31+H43</f>
        <v>373312000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20303000</v>
      </c>
      <c r="G46" s="23">
        <f t="shared" ref="G46:H46" si="0">G47</f>
        <v>20900000</v>
      </c>
      <c r="H46" s="23">
        <f t="shared" si="0"/>
        <v>21000000</v>
      </c>
    </row>
    <row r="47" spans="5:8" s="54" customFormat="1" x14ac:dyDescent="0.2">
      <c r="E47" s="49" t="s">
        <v>114</v>
      </c>
      <c r="F47" s="51">
        <v>20303000</v>
      </c>
      <c r="G47" s="52">
        <v>20900000</v>
      </c>
      <c r="H47" s="53">
        <v>21000000</v>
      </c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20303000</v>
      </c>
      <c r="G69" s="16">
        <f t="shared" ref="G69:H69" si="3">SUM(G46+G49+G55+G59+G63+G66)</f>
        <v>20900000</v>
      </c>
      <c r="H69" s="16">
        <f t="shared" si="3"/>
        <v>21000000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99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196347000</v>
      </c>
      <c r="G5" s="3">
        <v>195004000</v>
      </c>
      <c r="H5" s="3">
        <v>208918000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65133000</v>
      </c>
      <c r="G7" s="23">
        <f>SUM(G8:G20)</f>
        <v>74322000</v>
      </c>
      <c r="H7" s="23">
        <f>SUM(H8:H20)</f>
        <v>70047000</v>
      </c>
    </row>
    <row r="8" spans="5:8" x14ac:dyDescent="0.2">
      <c r="E8" s="24" t="s">
        <v>11</v>
      </c>
      <c r="F8" s="9">
        <v>48290000</v>
      </c>
      <c r="G8" s="9">
        <v>53418000</v>
      </c>
      <c r="H8" s="9">
        <v>55047000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16843000</v>
      </c>
      <c r="G11" s="9">
        <v>20904000</v>
      </c>
      <c r="H11" s="9">
        <v>15000000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4320000</v>
      </c>
      <c r="G21" s="3">
        <f>SUM(G22:G30)</f>
        <v>2100000</v>
      </c>
      <c r="H21" s="3">
        <f>SUM(H22:H30)</f>
        <v>2200000</v>
      </c>
    </row>
    <row r="22" spans="5:8" x14ac:dyDescent="0.2">
      <c r="E22" s="24" t="s">
        <v>25</v>
      </c>
      <c r="F22" s="25">
        <v>2000000</v>
      </c>
      <c r="G22" s="25">
        <v>2100000</v>
      </c>
      <c r="H22" s="25">
        <v>2200000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2320000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265800000</v>
      </c>
      <c r="G31" s="16">
        <f>+G5+G6+G7+G21</f>
        <v>271426000</v>
      </c>
      <c r="H31" s="16">
        <f>+H5+H6+H7+H21</f>
        <v>281165000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9902000</v>
      </c>
      <c r="G33" s="3">
        <f>SUM(G34:G40)</f>
        <v>38199000</v>
      </c>
      <c r="H33" s="3">
        <f>SUM(H34:H40)</f>
        <v>40187000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9902000</v>
      </c>
      <c r="G35" s="9">
        <v>38199000</v>
      </c>
      <c r="H35" s="9">
        <v>40187000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9902000</v>
      </c>
      <c r="G43" s="29">
        <f>+G33+G41</f>
        <v>38199000</v>
      </c>
      <c r="H43" s="29">
        <f>+H33+H41</f>
        <v>40187000</v>
      </c>
    </row>
    <row r="44" spans="5:8" ht="16.5" x14ac:dyDescent="0.3">
      <c r="E44" s="30" t="s">
        <v>42</v>
      </c>
      <c r="F44" s="31">
        <f>+F31+F43</f>
        <v>275702000</v>
      </c>
      <c r="G44" s="31">
        <f>+G31+G43</f>
        <v>309625000</v>
      </c>
      <c r="H44" s="31">
        <f>+H31+H43</f>
        <v>321352000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100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192058000</v>
      </c>
      <c r="G5" s="3">
        <v>190570000</v>
      </c>
      <c r="H5" s="3">
        <v>204367000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47698000</v>
      </c>
      <c r="G7" s="23">
        <f>SUM(G8:G20)</f>
        <v>57962000</v>
      </c>
      <c r="H7" s="23">
        <f>SUM(H8:H20)</f>
        <v>59805000</v>
      </c>
    </row>
    <row r="8" spans="5:8" x14ac:dyDescent="0.2">
      <c r="E8" s="24" t="s">
        <v>11</v>
      </c>
      <c r="F8" s="9">
        <v>47698000</v>
      </c>
      <c r="G8" s="9">
        <v>52756000</v>
      </c>
      <c r="H8" s="9">
        <v>54363000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/>
      <c r="G11" s="9">
        <v>5206000</v>
      </c>
      <c r="H11" s="9">
        <v>5442000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4218000</v>
      </c>
      <c r="G21" s="3">
        <f>SUM(G22:G30)</f>
        <v>2100000</v>
      </c>
      <c r="H21" s="3">
        <f>SUM(H22:H30)</f>
        <v>2200000</v>
      </c>
    </row>
    <row r="22" spans="5:8" x14ac:dyDescent="0.2">
      <c r="E22" s="24" t="s">
        <v>25</v>
      </c>
      <c r="F22" s="25">
        <v>2000000</v>
      </c>
      <c r="G22" s="25">
        <v>2100000</v>
      </c>
      <c r="H22" s="25">
        <v>2200000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2218000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243974000</v>
      </c>
      <c r="G31" s="16">
        <f>+G5+G6+G7+G21</f>
        <v>250632000</v>
      </c>
      <c r="H31" s="16">
        <f>+H5+H6+H7+H21</f>
        <v>266372000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8654000</v>
      </c>
      <c r="G33" s="3">
        <f>SUM(G34:G40)</f>
        <v>7698000</v>
      </c>
      <c r="H33" s="3">
        <f>SUM(H34:H40)</f>
        <v>13587000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8654000</v>
      </c>
      <c r="G35" s="9">
        <v>7698000</v>
      </c>
      <c r="H35" s="9">
        <v>13587000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8654000</v>
      </c>
      <c r="G43" s="29">
        <f>+G33+G41</f>
        <v>7698000</v>
      </c>
      <c r="H43" s="29">
        <f>+H33+H41</f>
        <v>13587000</v>
      </c>
    </row>
    <row r="44" spans="5:8" ht="16.5" x14ac:dyDescent="0.3">
      <c r="E44" s="30" t="s">
        <v>42</v>
      </c>
      <c r="F44" s="31">
        <f>+F31+F43</f>
        <v>252628000</v>
      </c>
      <c r="G44" s="31">
        <f>+G31+G43</f>
        <v>258330000</v>
      </c>
      <c r="H44" s="31">
        <f>+H31+H43</f>
        <v>279959000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H200"/>
  <sheetViews>
    <sheetView showGridLines="0" tabSelected="1" topLeftCell="A3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44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114938000</v>
      </c>
      <c r="G5" s="3">
        <v>117389000</v>
      </c>
      <c r="H5" s="3">
        <v>123067000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2732000</v>
      </c>
      <c r="G7" s="23">
        <f>SUM(G8:G20)</f>
        <v>2841000</v>
      </c>
      <c r="H7" s="23">
        <f>SUM(H8:H20)</f>
        <v>2929000</v>
      </c>
    </row>
    <row r="8" spans="5:8" x14ac:dyDescent="0.2">
      <c r="E8" s="24" t="s">
        <v>11</v>
      </c>
      <c r="F8" s="9"/>
      <c r="G8" s="9"/>
      <c r="H8" s="9"/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/>
      <c r="G11" s="9"/>
      <c r="H11" s="9"/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>
        <v>2732000</v>
      </c>
      <c r="G14" s="25">
        <v>2841000</v>
      </c>
      <c r="H14" s="25">
        <v>2929000</v>
      </c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2506000</v>
      </c>
      <c r="G21" s="3">
        <f>SUM(G22:G30)</f>
        <v>1300000</v>
      </c>
      <c r="H21" s="3">
        <f>SUM(H22:H30)</f>
        <v>1400000</v>
      </c>
    </row>
    <row r="22" spans="5:8" x14ac:dyDescent="0.2">
      <c r="E22" s="24" t="s">
        <v>25</v>
      </c>
      <c r="F22" s="25">
        <v>1200000</v>
      </c>
      <c r="G22" s="25">
        <v>1300000</v>
      </c>
      <c r="H22" s="25">
        <v>1400000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1306000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120176000</v>
      </c>
      <c r="G31" s="16">
        <f>+G5+G6+G7+G21</f>
        <v>121530000</v>
      </c>
      <c r="H31" s="16">
        <f>+H5+H6+H7+H21</f>
        <v>127396000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/>
      <c r="G35" s="9"/>
      <c r="H35" s="9"/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6.5" x14ac:dyDescent="0.3">
      <c r="E44" s="30" t="s">
        <v>42</v>
      </c>
      <c r="F44" s="31">
        <f>+F31+F43</f>
        <v>120176000</v>
      </c>
      <c r="G44" s="31">
        <f>+G31+G43</f>
        <v>121530000</v>
      </c>
      <c r="H44" s="31">
        <f>+H31+H43</f>
        <v>127396000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101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83456000</v>
      </c>
      <c r="G5" s="3">
        <v>84724000</v>
      </c>
      <c r="H5" s="3">
        <v>88696000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41617000</v>
      </c>
      <c r="G7" s="23">
        <f>SUM(G8:G20)</f>
        <v>37574000</v>
      </c>
      <c r="H7" s="23">
        <f>SUM(H8:H20)</f>
        <v>34636000</v>
      </c>
    </row>
    <row r="8" spans="5:8" x14ac:dyDescent="0.2">
      <c r="E8" s="24" t="s">
        <v>11</v>
      </c>
      <c r="F8" s="9">
        <v>32047000</v>
      </c>
      <c r="G8" s="9">
        <v>24830000</v>
      </c>
      <c r="H8" s="9">
        <v>25497000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9570000</v>
      </c>
      <c r="G11" s="9">
        <v>12744000</v>
      </c>
      <c r="H11" s="9">
        <v>9139000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4571000</v>
      </c>
      <c r="G21" s="3">
        <f>SUM(G22:G30)</f>
        <v>2500000</v>
      </c>
      <c r="H21" s="3">
        <f>SUM(H22:H30)</f>
        <v>2600000</v>
      </c>
    </row>
    <row r="22" spans="5:8" x14ac:dyDescent="0.2">
      <c r="E22" s="24" t="s">
        <v>25</v>
      </c>
      <c r="F22" s="25">
        <v>2400000</v>
      </c>
      <c r="G22" s="25">
        <v>2500000</v>
      </c>
      <c r="H22" s="25">
        <v>2600000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2171000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129644000</v>
      </c>
      <c r="G31" s="16">
        <f>+G5+G6+G7+G21</f>
        <v>124798000</v>
      </c>
      <c r="H31" s="16">
        <f>+H5+H6+H7+H21</f>
        <v>125932000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386000</v>
      </c>
      <c r="G33" s="3">
        <f>SUM(G34:G40)</f>
        <v>0</v>
      </c>
      <c r="H33" s="3">
        <f>SUM(H34:H40)</f>
        <v>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386000</v>
      </c>
      <c r="G35" s="9"/>
      <c r="H35" s="9"/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386000</v>
      </c>
      <c r="G43" s="29">
        <f>+G33+G41</f>
        <v>0</v>
      </c>
      <c r="H43" s="29">
        <f>+H33+H41</f>
        <v>0</v>
      </c>
    </row>
    <row r="44" spans="5:8" ht="16.5" x14ac:dyDescent="0.3">
      <c r="E44" s="30" t="s">
        <v>42</v>
      </c>
      <c r="F44" s="31">
        <f>+F31+F43</f>
        <v>130030000</v>
      </c>
      <c r="G44" s="31">
        <f>+G31+G43</f>
        <v>124798000</v>
      </c>
      <c r="H44" s="31">
        <f>+H31+H43</f>
        <v>125932000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102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336935000</v>
      </c>
      <c r="G5" s="3">
        <v>333692000</v>
      </c>
      <c r="H5" s="3">
        <v>358535000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80441000</v>
      </c>
      <c r="G7" s="23">
        <f>SUM(G8:G20)</f>
        <v>84471000</v>
      </c>
      <c r="H7" s="23">
        <f>SUM(H8:H20)</f>
        <v>87249000</v>
      </c>
    </row>
    <row r="8" spans="5:8" x14ac:dyDescent="0.2">
      <c r="E8" s="24" t="s">
        <v>11</v>
      </c>
      <c r="F8" s="9">
        <v>73702000</v>
      </c>
      <c r="G8" s="9">
        <v>75586000</v>
      </c>
      <c r="H8" s="9">
        <v>77962000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6739000</v>
      </c>
      <c r="G11" s="9">
        <v>8885000</v>
      </c>
      <c r="H11" s="9">
        <v>9287000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4824000</v>
      </c>
      <c r="G21" s="3">
        <f>SUM(G22:G30)</f>
        <v>3100000</v>
      </c>
      <c r="H21" s="3">
        <f>SUM(H22:H30)</f>
        <v>3100000</v>
      </c>
    </row>
    <row r="22" spans="5:8" x14ac:dyDescent="0.2">
      <c r="E22" s="24" t="s">
        <v>25</v>
      </c>
      <c r="F22" s="25">
        <v>3000000</v>
      </c>
      <c r="G22" s="25">
        <v>3100000</v>
      </c>
      <c r="H22" s="25">
        <v>3100000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1824000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422200000</v>
      </c>
      <c r="G31" s="16">
        <f>+G5+G6+G7+G21</f>
        <v>421263000</v>
      </c>
      <c r="H31" s="16">
        <f>+H5+H6+H7+H21</f>
        <v>448884000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16953000</v>
      </c>
      <c r="G33" s="3">
        <f>SUM(G34:G40)</f>
        <v>26206000</v>
      </c>
      <c r="H33" s="3">
        <f>SUM(H34:H40)</f>
        <v>25906000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16953000</v>
      </c>
      <c r="G35" s="9">
        <v>26206000</v>
      </c>
      <c r="H35" s="9">
        <v>25906000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16953000</v>
      </c>
      <c r="G43" s="29">
        <f>+G33+G41</f>
        <v>26206000</v>
      </c>
      <c r="H43" s="29">
        <f>+H33+H41</f>
        <v>25906000</v>
      </c>
    </row>
    <row r="44" spans="5:8" ht="16.5" x14ac:dyDescent="0.3">
      <c r="E44" s="30" t="s">
        <v>42</v>
      </c>
      <c r="F44" s="31">
        <f>+F31+F43</f>
        <v>439153000</v>
      </c>
      <c r="G44" s="31">
        <f>+G31+G43</f>
        <v>447469000</v>
      </c>
      <c r="H44" s="31">
        <f>+H31+H43</f>
        <v>474790000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103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198786000</v>
      </c>
      <c r="G5" s="3">
        <v>197104000</v>
      </c>
      <c r="H5" s="3">
        <v>211537000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49547000</v>
      </c>
      <c r="G7" s="23">
        <f>SUM(G8:G20)</f>
        <v>65655000</v>
      </c>
      <c r="H7" s="23">
        <f>SUM(H8:H20)</f>
        <v>67913000</v>
      </c>
    </row>
    <row r="8" spans="5:8" x14ac:dyDescent="0.2">
      <c r="E8" s="24" t="s">
        <v>11</v>
      </c>
      <c r="F8" s="9">
        <v>42410000</v>
      </c>
      <c r="G8" s="9">
        <v>46841000</v>
      </c>
      <c r="H8" s="9">
        <v>48249000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7137000</v>
      </c>
      <c r="G11" s="9">
        <v>18814000</v>
      </c>
      <c r="H11" s="9">
        <v>19664000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4542000</v>
      </c>
      <c r="G21" s="3">
        <f>SUM(G22:G30)</f>
        <v>2800000</v>
      </c>
      <c r="H21" s="3">
        <f>SUM(H22:H30)</f>
        <v>2900000</v>
      </c>
    </row>
    <row r="22" spans="5:8" x14ac:dyDescent="0.2">
      <c r="E22" s="24" t="s">
        <v>25</v>
      </c>
      <c r="F22" s="25">
        <v>2700000</v>
      </c>
      <c r="G22" s="25">
        <v>2800000</v>
      </c>
      <c r="H22" s="25">
        <v>2900000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1842000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252875000</v>
      </c>
      <c r="G31" s="16">
        <f>+G5+G6+G7+G21</f>
        <v>265559000</v>
      </c>
      <c r="H31" s="16">
        <f>+H5+H6+H7+H21</f>
        <v>282350000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423000</v>
      </c>
      <c r="G33" s="3">
        <f>SUM(G34:G40)</f>
        <v>15358000</v>
      </c>
      <c r="H33" s="3">
        <f>SUM(H34:H40)</f>
        <v>16159000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423000</v>
      </c>
      <c r="G35" s="9">
        <v>15358000</v>
      </c>
      <c r="H35" s="9">
        <v>16159000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423000</v>
      </c>
      <c r="G43" s="29">
        <f>+G33+G41</f>
        <v>15358000</v>
      </c>
      <c r="H43" s="29">
        <f>+H33+H41</f>
        <v>16159000</v>
      </c>
    </row>
    <row r="44" spans="5:8" ht="16.5" x14ac:dyDescent="0.3">
      <c r="E44" s="30" t="s">
        <v>42</v>
      </c>
      <c r="F44" s="31">
        <f>+F31+F43</f>
        <v>253298000</v>
      </c>
      <c r="G44" s="31">
        <f>+G31+G43</f>
        <v>280917000</v>
      </c>
      <c r="H44" s="31">
        <f>+H31+H43</f>
        <v>298509000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104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339681000</v>
      </c>
      <c r="G5" s="3">
        <v>336660000</v>
      </c>
      <c r="H5" s="3">
        <v>361441000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139444000</v>
      </c>
      <c r="G7" s="23">
        <f>SUM(G8:G20)</f>
        <v>121292000</v>
      </c>
      <c r="H7" s="23">
        <f>SUM(H8:H20)</f>
        <v>97070000</v>
      </c>
    </row>
    <row r="8" spans="5:8" x14ac:dyDescent="0.2">
      <c r="E8" s="24" t="s">
        <v>11</v>
      </c>
      <c r="F8" s="9">
        <v>76189000</v>
      </c>
      <c r="G8" s="9">
        <v>84621000</v>
      </c>
      <c r="H8" s="9">
        <v>87301000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35931000</v>
      </c>
      <c r="G11" s="9">
        <v>9347000</v>
      </c>
      <c r="H11" s="9">
        <v>9769000</v>
      </c>
    </row>
    <row r="12" spans="5:8" x14ac:dyDescent="0.2">
      <c r="E12" s="24" t="s">
        <v>15</v>
      </c>
      <c r="F12" s="9">
        <v>27324000</v>
      </c>
      <c r="G12" s="9">
        <v>27324000</v>
      </c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3838000</v>
      </c>
      <c r="G21" s="3">
        <f>SUM(G22:G30)</f>
        <v>2100000</v>
      </c>
      <c r="H21" s="3">
        <f>SUM(H22:H30)</f>
        <v>2200000</v>
      </c>
    </row>
    <row r="22" spans="5:8" x14ac:dyDescent="0.2">
      <c r="E22" s="24" t="s">
        <v>25</v>
      </c>
      <c r="F22" s="25">
        <v>2000000</v>
      </c>
      <c r="G22" s="25">
        <v>2100000</v>
      </c>
      <c r="H22" s="25">
        <v>2200000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1838000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482963000</v>
      </c>
      <c r="G31" s="16">
        <f>+G5+G6+G7+G21</f>
        <v>460052000</v>
      </c>
      <c r="H31" s="16">
        <f>+H5+H6+H7+H21</f>
        <v>460711000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21481000</v>
      </c>
      <c r="G33" s="3">
        <f>SUM(G34:G40)</f>
        <v>53204000</v>
      </c>
      <c r="H33" s="3">
        <f>SUM(H34:H40)</f>
        <v>31595000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21481000</v>
      </c>
      <c r="G35" s="9">
        <v>53204000</v>
      </c>
      <c r="H35" s="9">
        <v>31595000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21481000</v>
      </c>
      <c r="G43" s="29">
        <f>+G33+G41</f>
        <v>53204000</v>
      </c>
      <c r="H43" s="29">
        <f>+H33+H41</f>
        <v>31595000</v>
      </c>
    </row>
    <row r="44" spans="5:8" ht="16.5" x14ac:dyDescent="0.3">
      <c r="E44" s="30" t="s">
        <v>42</v>
      </c>
      <c r="F44" s="31">
        <f>+F31+F43</f>
        <v>504444000</v>
      </c>
      <c r="G44" s="31">
        <f>+G31+G43</f>
        <v>513256000</v>
      </c>
      <c r="H44" s="31">
        <f>+H31+H43</f>
        <v>492306000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105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233431000</v>
      </c>
      <c r="G5" s="3">
        <v>230814000</v>
      </c>
      <c r="H5" s="3">
        <v>248440000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79620000</v>
      </c>
      <c r="G7" s="23">
        <f>SUM(G8:G20)</f>
        <v>71873000</v>
      </c>
      <c r="H7" s="23">
        <f>SUM(H8:H20)</f>
        <v>74250000</v>
      </c>
    </row>
    <row r="8" spans="5:8" x14ac:dyDescent="0.2">
      <c r="E8" s="24" t="s">
        <v>11</v>
      </c>
      <c r="F8" s="9">
        <v>55040000</v>
      </c>
      <c r="G8" s="9">
        <v>60967000</v>
      </c>
      <c r="H8" s="9">
        <v>62851000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24580000</v>
      </c>
      <c r="G11" s="9">
        <v>10906000</v>
      </c>
      <c r="H11" s="9">
        <v>11399000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4525000</v>
      </c>
      <c r="G21" s="3">
        <f>SUM(G22:G30)</f>
        <v>2600000</v>
      </c>
      <c r="H21" s="3">
        <f>SUM(H22:H30)</f>
        <v>2700000</v>
      </c>
    </row>
    <row r="22" spans="5:8" x14ac:dyDescent="0.2">
      <c r="E22" s="24" t="s">
        <v>25</v>
      </c>
      <c r="F22" s="25">
        <v>2500000</v>
      </c>
      <c r="G22" s="25">
        <v>2600000</v>
      </c>
      <c r="H22" s="25">
        <v>2700000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2025000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317576000</v>
      </c>
      <c r="G31" s="16">
        <f>+G5+G6+G7+G21</f>
        <v>305287000</v>
      </c>
      <c r="H31" s="16">
        <f>+H5+H6+H7+H21</f>
        <v>325390000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12994000</v>
      </c>
      <c r="G33" s="3">
        <f>SUM(G34:G40)</f>
        <v>14196000</v>
      </c>
      <c r="H33" s="3">
        <f>SUM(H34:H40)</f>
        <v>16348000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12994000</v>
      </c>
      <c r="G35" s="9">
        <v>14196000</v>
      </c>
      <c r="H35" s="9">
        <v>16348000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12994000</v>
      </c>
      <c r="G43" s="29">
        <f>+G33+G41</f>
        <v>14196000</v>
      </c>
      <c r="H43" s="29">
        <f>+H33+H41</f>
        <v>16348000</v>
      </c>
    </row>
    <row r="44" spans="5:8" ht="16.5" x14ac:dyDescent="0.3">
      <c r="E44" s="30" t="s">
        <v>42</v>
      </c>
      <c r="F44" s="31">
        <f>+F31+F43</f>
        <v>330570000</v>
      </c>
      <c r="G44" s="31">
        <f>+G31+G43</f>
        <v>319483000</v>
      </c>
      <c r="H44" s="31">
        <f>+H31+H43</f>
        <v>341738000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E1:H200"/>
  <sheetViews>
    <sheetView showGridLines="0" tabSelected="1" topLeftCell="A50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106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461270000</v>
      </c>
      <c r="G5" s="3">
        <v>462420000</v>
      </c>
      <c r="H5" s="3">
        <v>490350000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118709000</v>
      </c>
      <c r="G7" s="23">
        <f>SUM(G8:G20)</f>
        <v>140531000</v>
      </c>
      <c r="H7" s="23">
        <f>SUM(H8:H20)</f>
        <v>141137000</v>
      </c>
    </row>
    <row r="8" spans="5:8" x14ac:dyDescent="0.2">
      <c r="E8" s="24" t="s">
        <v>11</v>
      </c>
      <c r="F8" s="9">
        <v>109510000</v>
      </c>
      <c r="G8" s="9">
        <v>120951000</v>
      </c>
      <c r="H8" s="9">
        <v>124853000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9199000</v>
      </c>
      <c r="G11" s="9">
        <v>19580000</v>
      </c>
      <c r="H11" s="9">
        <v>16284000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10676000</v>
      </c>
      <c r="G21" s="3">
        <f>SUM(G22:G30)</f>
        <v>8100000</v>
      </c>
      <c r="H21" s="3">
        <f>SUM(H22:H30)</f>
        <v>9100000</v>
      </c>
    </row>
    <row r="22" spans="5:8" x14ac:dyDescent="0.2">
      <c r="E22" s="24" t="s">
        <v>25</v>
      </c>
      <c r="F22" s="25">
        <v>3000000</v>
      </c>
      <c r="G22" s="25">
        <v>3100000</v>
      </c>
      <c r="H22" s="25">
        <v>3100000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2676000</v>
      </c>
      <c r="G24" s="9"/>
      <c r="H24" s="9"/>
    </row>
    <row r="25" spans="5:8" x14ac:dyDescent="0.2">
      <c r="E25" s="24" t="s">
        <v>28</v>
      </c>
      <c r="F25" s="9">
        <v>5000000</v>
      </c>
      <c r="G25" s="9">
        <v>5000000</v>
      </c>
      <c r="H25" s="9">
        <v>6000000</v>
      </c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590655000</v>
      </c>
      <c r="G31" s="16">
        <f>+G5+G6+G7+G21</f>
        <v>611051000</v>
      </c>
      <c r="H31" s="16">
        <f>+H5+H6+H7+H21</f>
        <v>640587000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56692000</v>
      </c>
      <c r="G33" s="3">
        <f>SUM(G34:G40)</f>
        <v>43874000</v>
      </c>
      <c r="H33" s="3">
        <f>SUM(H34:H40)</f>
        <v>24795000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56692000</v>
      </c>
      <c r="G35" s="9">
        <v>43874000</v>
      </c>
      <c r="H35" s="9">
        <v>24795000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56692000</v>
      </c>
      <c r="G43" s="29">
        <f>+G33+G41</f>
        <v>43874000</v>
      </c>
      <c r="H43" s="29">
        <f>+H33+H41</f>
        <v>24795000</v>
      </c>
    </row>
    <row r="44" spans="5:8" ht="16.5" x14ac:dyDescent="0.3">
      <c r="E44" s="30" t="s">
        <v>42</v>
      </c>
      <c r="F44" s="31">
        <f>+F31+F43</f>
        <v>647347000</v>
      </c>
      <c r="G44" s="31">
        <f>+G31+G43</f>
        <v>654925000</v>
      </c>
      <c r="H44" s="31">
        <f>+H31+H43</f>
        <v>665382000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9697000</v>
      </c>
      <c r="G46" s="23">
        <f t="shared" ref="G46:H46" si="0">G47</f>
        <v>0</v>
      </c>
      <c r="H46" s="23">
        <f t="shared" si="0"/>
        <v>10000000</v>
      </c>
    </row>
    <row r="47" spans="5:8" s="54" customFormat="1" x14ac:dyDescent="0.2">
      <c r="E47" s="49" t="s">
        <v>114</v>
      </c>
      <c r="F47" s="51">
        <v>9697000</v>
      </c>
      <c r="G47" s="52"/>
      <c r="H47" s="53">
        <v>10000000</v>
      </c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9697000</v>
      </c>
      <c r="G69" s="16">
        <f t="shared" ref="G69:H69" si="3">SUM(G46+G49+G55+G59+G63+G66)</f>
        <v>0</v>
      </c>
      <c r="H69" s="16">
        <f t="shared" si="3"/>
        <v>10000000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107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312797000</v>
      </c>
      <c r="G5" s="3">
        <v>310405000</v>
      </c>
      <c r="H5" s="3">
        <v>332811000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100713000</v>
      </c>
      <c r="G7" s="23">
        <f>SUM(G8:G20)</f>
        <v>89017000</v>
      </c>
      <c r="H7" s="23">
        <f>SUM(H8:H20)</f>
        <v>92086000</v>
      </c>
    </row>
    <row r="8" spans="5:8" x14ac:dyDescent="0.2">
      <c r="E8" s="24" t="s">
        <v>11</v>
      </c>
      <c r="F8" s="9">
        <v>70746000</v>
      </c>
      <c r="G8" s="9">
        <v>68113000</v>
      </c>
      <c r="H8" s="9">
        <v>70237000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29967000</v>
      </c>
      <c r="G11" s="9">
        <v>20904000</v>
      </c>
      <c r="H11" s="9">
        <v>21849000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4988000</v>
      </c>
      <c r="G21" s="3">
        <f>SUM(G22:G30)</f>
        <v>2200000</v>
      </c>
      <c r="H21" s="3">
        <f>SUM(H22:H30)</f>
        <v>2300000</v>
      </c>
    </row>
    <row r="22" spans="5:8" x14ac:dyDescent="0.2">
      <c r="E22" s="24" t="s">
        <v>25</v>
      </c>
      <c r="F22" s="25">
        <v>2000000</v>
      </c>
      <c r="G22" s="25">
        <v>2200000</v>
      </c>
      <c r="H22" s="25">
        <v>2300000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2988000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418498000</v>
      </c>
      <c r="G31" s="16">
        <f>+G5+G6+G7+G21</f>
        <v>401622000</v>
      </c>
      <c r="H31" s="16">
        <f>+H5+H6+H7+H21</f>
        <v>427197000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17448000</v>
      </c>
      <c r="G33" s="3">
        <f>SUM(G34:G40)</f>
        <v>18113000</v>
      </c>
      <c r="H33" s="3">
        <f>SUM(H34:H40)</f>
        <v>23790000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17448000</v>
      </c>
      <c r="G35" s="9">
        <v>18113000</v>
      </c>
      <c r="H35" s="9">
        <v>23790000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17448000</v>
      </c>
      <c r="G43" s="29">
        <f>+G33+G41</f>
        <v>18113000</v>
      </c>
      <c r="H43" s="29">
        <f>+H33+H41</f>
        <v>23790000</v>
      </c>
    </row>
    <row r="44" spans="5:8" ht="16.5" x14ac:dyDescent="0.3">
      <c r="E44" s="30" t="s">
        <v>42</v>
      </c>
      <c r="F44" s="31">
        <f>+F31+F43</f>
        <v>435946000</v>
      </c>
      <c r="G44" s="31">
        <f>+G31+G43</f>
        <v>419735000</v>
      </c>
      <c r="H44" s="31">
        <f>+H31+H43</f>
        <v>450987000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108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281659000</v>
      </c>
      <c r="G5" s="3">
        <v>278914000</v>
      </c>
      <c r="H5" s="3">
        <v>299728000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66235000</v>
      </c>
      <c r="G7" s="23">
        <f>SUM(G8:G20)</f>
        <v>82864000</v>
      </c>
      <c r="H7" s="23">
        <f>SUM(H8:H20)</f>
        <v>85701000</v>
      </c>
    </row>
    <row r="8" spans="5:8" x14ac:dyDescent="0.2">
      <c r="E8" s="24" t="s">
        <v>11</v>
      </c>
      <c r="F8" s="9">
        <v>57796000</v>
      </c>
      <c r="G8" s="9">
        <v>64050000</v>
      </c>
      <c r="H8" s="9">
        <v>66037000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8439000</v>
      </c>
      <c r="G11" s="9">
        <v>18814000</v>
      </c>
      <c r="H11" s="9">
        <v>19664000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4625000</v>
      </c>
      <c r="G21" s="3">
        <f>SUM(G22:G30)</f>
        <v>2100000</v>
      </c>
      <c r="H21" s="3">
        <f>SUM(H22:H30)</f>
        <v>2200000</v>
      </c>
    </row>
    <row r="22" spans="5:8" x14ac:dyDescent="0.2">
      <c r="E22" s="24" t="s">
        <v>25</v>
      </c>
      <c r="F22" s="25">
        <v>2000000</v>
      </c>
      <c r="G22" s="25">
        <v>2100000</v>
      </c>
      <c r="H22" s="25">
        <v>2200000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2625000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352519000</v>
      </c>
      <c r="G31" s="16">
        <f>+G5+G6+G7+G21</f>
        <v>363878000</v>
      </c>
      <c r="H31" s="16">
        <f>+H5+H6+H7+H21</f>
        <v>387629000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24693000</v>
      </c>
      <c r="G33" s="3">
        <f>SUM(G34:G40)</f>
        <v>29408000</v>
      </c>
      <c r="H33" s="3">
        <f>SUM(H34:H40)</f>
        <v>28906000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24693000</v>
      </c>
      <c r="G35" s="9">
        <v>29408000</v>
      </c>
      <c r="H35" s="9">
        <v>28906000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24693000</v>
      </c>
      <c r="G43" s="29">
        <f>+G33+G41</f>
        <v>29408000</v>
      </c>
      <c r="H43" s="29">
        <f>+H33+H41</f>
        <v>28906000</v>
      </c>
    </row>
    <row r="44" spans="5:8" ht="16.5" x14ac:dyDescent="0.3">
      <c r="E44" s="30" t="s">
        <v>42</v>
      </c>
      <c r="F44" s="31">
        <f>+F31+F43</f>
        <v>377212000</v>
      </c>
      <c r="G44" s="31">
        <f>+G31+G43</f>
        <v>393286000</v>
      </c>
      <c r="H44" s="31">
        <f>+H31+H43</f>
        <v>416535000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109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350052000</v>
      </c>
      <c r="G5" s="3">
        <v>346992000</v>
      </c>
      <c r="H5" s="3">
        <v>372471000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70210000</v>
      </c>
      <c r="G7" s="23">
        <f>SUM(G8:G20)</f>
        <v>82503000</v>
      </c>
      <c r="H7" s="23">
        <f>SUM(H8:H20)</f>
        <v>85293000</v>
      </c>
    </row>
    <row r="8" spans="5:8" x14ac:dyDescent="0.2">
      <c r="E8" s="24" t="s">
        <v>11</v>
      </c>
      <c r="F8" s="9">
        <v>60278000</v>
      </c>
      <c r="G8" s="9">
        <v>66825000</v>
      </c>
      <c r="H8" s="9">
        <v>68906000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9932000</v>
      </c>
      <c r="G11" s="9">
        <v>15678000</v>
      </c>
      <c r="H11" s="9">
        <v>16387000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5244000</v>
      </c>
      <c r="G21" s="3">
        <f>SUM(G22:G30)</f>
        <v>2400000</v>
      </c>
      <c r="H21" s="3">
        <f>SUM(H22:H30)</f>
        <v>2500000</v>
      </c>
    </row>
    <row r="22" spans="5:8" x14ac:dyDescent="0.2">
      <c r="E22" s="24" t="s">
        <v>25</v>
      </c>
      <c r="F22" s="25">
        <v>2300000</v>
      </c>
      <c r="G22" s="25">
        <v>2400000</v>
      </c>
      <c r="H22" s="25">
        <v>2500000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2944000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425506000</v>
      </c>
      <c r="G31" s="16">
        <f>+G5+G6+G7+G21</f>
        <v>431895000</v>
      </c>
      <c r="H31" s="16">
        <f>+H5+H6+H7+H21</f>
        <v>460264000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33750000</v>
      </c>
      <c r="G33" s="3">
        <f>SUM(G34:G40)</f>
        <v>42623000</v>
      </c>
      <c r="H33" s="3">
        <f>SUM(H34:H40)</f>
        <v>38070000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33750000</v>
      </c>
      <c r="G35" s="9">
        <v>42623000</v>
      </c>
      <c r="H35" s="9">
        <v>38070000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33750000</v>
      </c>
      <c r="G43" s="29">
        <f>+G33+G41</f>
        <v>42623000</v>
      </c>
      <c r="H43" s="29">
        <f>+H33+H41</f>
        <v>38070000</v>
      </c>
    </row>
    <row r="44" spans="5:8" ht="16.5" x14ac:dyDescent="0.3">
      <c r="E44" s="30" t="s">
        <v>42</v>
      </c>
      <c r="F44" s="31">
        <f>+F31+F43</f>
        <v>459256000</v>
      </c>
      <c r="G44" s="31">
        <f>+G31+G43</f>
        <v>474518000</v>
      </c>
      <c r="H44" s="31">
        <f>+H31+H43</f>
        <v>498334000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E1:H200"/>
  <sheetViews>
    <sheetView showGridLines="0" tabSelected="1" topLeftCell="A47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110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159907000</v>
      </c>
      <c r="G5" s="3">
        <v>158033000</v>
      </c>
      <c r="H5" s="3">
        <v>170214000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48887000</v>
      </c>
      <c r="G7" s="23">
        <f>SUM(G8:G20)</f>
        <v>49690000</v>
      </c>
      <c r="H7" s="23">
        <f>SUM(H8:H20)</f>
        <v>51345000</v>
      </c>
    </row>
    <row r="8" spans="5:8" x14ac:dyDescent="0.2">
      <c r="E8" s="24" t="s">
        <v>11</v>
      </c>
      <c r="F8" s="9">
        <v>33256000</v>
      </c>
      <c r="G8" s="9">
        <v>36603000</v>
      </c>
      <c r="H8" s="9">
        <v>37666000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15631000</v>
      </c>
      <c r="G11" s="9">
        <v>13087000</v>
      </c>
      <c r="H11" s="9">
        <v>13679000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5573000</v>
      </c>
      <c r="G21" s="3">
        <f>SUM(G22:G30)</f>
        <v>3000000</v>
      </c>
      <c r="H21" s="3">
        <f>SUM(H22:H30)</f>
        <v>3000000</v>
      </c>
    </row>
    <row r="22" spans="5:8" x14ac:dyDescent="0.2">
      <c r="E22" s="24" t="s">
        <v>25</v>
      </c>
      <c r="F22" s="25">
        <v>2900000</v>
      </c>
      <c r="G22" s="25">
        <v>3000000</v>
      </c>
      <c r="H22" s="25">
        <v>3000000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2673000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214367000</v>
      </c>
      <c r="G31" s="16">
        <f>+G5+G6+G7+G21</f>
        <v>210723000</v>
      </c>
      <c r="H31" s="16">
        <f>+H5+H6+H7+H21</f>
        <v>224559000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423000</v>
      </c>
      <c r="G33" s="3">
        <f>SUM(G34:G40)</f>
        <v>9573000</v>
      </c>
      <c r="H33" s="3">
        <f>SUM(H34:H40)</f>
        <v>12410000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423000</v>
      </c>
      <c r="G35" s="9">
        <v>9573000</v>
      </c>
      <c r="H35" s="9">
        <v>12410000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423000</v>
      </c>
      <c r="G43" s="29">
        <f>+G33+G41</f>
        <v>9573000</v>
      </c>
      <c r="H43" s="29">
        <f>+H33+H41</f>
        <v>12410000</v>
      </c>
    </row>
    <row r="44" spans="5:8" ht="16.5" x14ac:dyDescent="0.3">
      <c r="E44" s="30" t="s">
        <v>42</v>
      </c>
      <c r="F44" s="31">
        <f>+F31+F43</f>
        <v>214790000</v>
      </c>
      <c r="G44" s="31">
        <f>+G31+G43</f>
        <v>220296000</v>
      </c>
      <c r="H44" s="31">
        <f>+H31+H43</f>
        <v>236969000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6000000</v>
      </c>
      <c r="G46" s="23">
        <f t="shared" ref="G46:H46" si="0">G47</f>
        <v>0</v>
      </c>
      <c r="H46" s="23">
        <f t="shared" si="0"/>
        <v>6000000</v>
      </c>
    </row>
    <row r="47" spans="5:8" s="54" customFormat="1" x14ac:dyDescent="0.2">
      <c r="E47" s="49" t="s">
        <v>114</v>
      </c>
      <c r="F47" s="51">
        <v>6000000</v>
      </c>
      <c r="G47" s="52"/>
      <c r="H47" s="53">
        <v>6000000</v>
      </c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6000000</v>
      </c>
      <c r="G69" s="16">
        <f t="shared" ref="G69:H69" si="3">SUM(G46+G49+G55+G59+G63+G66)</f>
        <v>0</v>
      </c>
      <c r="H69" s="16">
        <f t="shared" si="3"/>
        <v>6000000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45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1271415000</v>
      </c>
      <c r="G5" s="3">
        <v>1339255000</v>
      </c>
      <c r="H5" s="3">
        <v>1370912000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612539000</v>
      </c>
      <c r="G7" s="23">
        <f>SUM(G8:G20)</f>
        <v>698528000</v>
      </c>
      <c r="H7" s="23">
        <f>SUM(H8:H20)</f>
        <v>719157000</v>
      </c>
    </row>
    <row r="8" spans="5:8" x14ac:dyDescent="0.2">
      <c r="E8" s="24" t="s">
        <v>11</v>
      </c>
      <c r="F8" s="9">
        <v>498955000</v>
      </c>
      <c r="G8" s="9">
        <v>579301000</v>
      </c>
      <c r="H8" s="9">
        <v>598628000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/>
      <c r="G11" s="9"/>
      <c r="H11" s="9"/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>
        <v>3584000</v>
      </c>
      <c r="G14" s="25">
        <v>3727000</v>
      </c>
      <c r="H14" s="25">
        <v>3843000</v>
      </c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>
        <v>110000000</v>
      </c>
      <c r="G17" s="9">
        <v>115500000</v>
      </c>
      <c r="H17" s="9">
        <v>116686000</v>
      </c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4716000</v>
      </c>
      <c r="G21" s="3">
        <f>SUM(G22:G30)</f>
        <v>2800000</v>
      </c>
      <c r="H21" s="3">
        <f>SUM(H22:H30)</f>
        <v>2900000</v>
      </c>
    </row>
    <row r="22" spans="5:8" x14ac:dyDescent="0.2">
      <c r="E22" s="24" t="s">
        <v>25</v>
      </c>
      <c r="F22" s="25">
        <v>2700000</v>
      </c>
      <c r="G22" s="25">
        <v>2800000</v>
      </c>
      <c r="H22" s="25">
        <v>2900000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2016000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1888670000</v>
      </c>
      <c r="G31" s="16">
        <f>+G5+G6+G7+G21</f>
        <v>2040583000</v>
      </c>
      <c r="H31" s="16">
        <f>+H5+H6+H7+H21</f>
        <v>2092969000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109925000</v>
      </c>
      <c r="G33" s="3">
        <f>SUM(G34:G40)</f>
        <v>129571000</v>
      </c>
      <c r="H33" s="3">
        <f>SUM(H34:H40)</f>
        <v>66563000</v>
      </c>
    </row>
    <row r="34" spans="5:8" x14ac:dyDescent="0.2">
      <c r="E34" s="24" t="s">
        <v>19</v>
      </c>
      <c r="F34" s="9">
        <v>90401000</v>
      </c>
      <c r="G34" s="9">
        <v>129571000</v>
      </c>
      <c r="H34" s="9">
        <v>66563000</v>
      </c>
    </row>
    <row r="35" spans="5:8" x14ac:dyDescent="0.2">
      <c r="E35" s="24" t="s">
        <v>37</v>
      </c>
      <c r="F35" s="9"/>
      <c r="G35" s="9"/>
      <c r="H35" s="9"/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>
        <v>19524000</v>
      </c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109925000</v>
      </c>
      <c r="G43" s="29">
        <f>+G33+G41</f>
        <v>129571000</v>
      </c>
      <c r="H43" s="29">
        <f>+H33+H41</f>
        <v>66563000</v>
      </c>
    </row>
    <row r="44" spans="5:8" ht="16.5" x14ac:dyDescent="0.3">
      <c r="E44" s="30" t="s">
        <v>42</v>
      </c>
      <c r="F44" s="31">
        <f>+F31+F43</f>
        <v>1998595000</v>
      </c>
      <c r="G44" s="31">
        <f>+G31+G43</f>
        <v>2170154000</v>
      </c>
      <c r="H44" s="31">
        <f>+H31+H43</f>
        <v>2159532000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E70" s="36" t="s">
        <v>46</v>
      </c>
      <c r="F70" s="37"/>
      <c r="G70" s="37"/>
      <c r="H70" s="37"/>
    </row>
    <row r="71" spans="5:8" x14ac:dyDescent="0.2">
      <c r="E71" s="36" t="s">
        <v>46</v>
      </c>
      <c r="F71" s="37"/>
      <c r="G71" s="37"/>
      <c r="H71" s="37"/>
    </row>
    <row r="72" spans="5:8" x14ac:dyDescent="0.2">
      <c r="E72" s="38" t="s">
        <v>47</v>
      </c>
      <c r="F72" s="37"/>
      <c r="G72" s="37"/>
      <c r="H72" s="37"/>
    </row>
    <row r="73" spans="5:8" x14ac:dyDescent="0.2">
      <c r="E73" s="36" t="s">
        <v>46</v>
      </c>
      <c r="F73" s="37"/>
      <c r="G73" s="37"/>
      <c r="H73" s="37"/>
    </row>
    <row r="74" spans="5:8" x14ac:dyDescent="0.2">
      <c r="E74" s="38" t="s">
        <v>48</v>
      </c>
      <c r="F74" s="37"/>
      <c r="G74" s="37"/>
      <c r="H74" s="37"/>
    </row>
    <row r="75" spans="5:8" x14ac:dyDescent="0.2">
      <c r="E75" s="1" t="s">
        <v>49</v>
      </c>
      <c r="F75" s="14">
        <v>128445000</v>
      </c>
      <c r="G75" s="14">
        <v>139342000</v>
      </c>
      <c r="H75" s="14">
        <v>144462000</v>
      </c>
    </row>
    <row r="76" spans="5:8" x14ac:dyDescent="0.2">
      <c r="E76" s="1" t="s">
        <v>50</v>
      </c>
      <c r="F76" s="14">
        <v>133931000</v>
      </c>
      <c r="G76" s="14">
        <v>145293000</v>
      </c>
      <c r="H76" s="14">
        <v>150632000</v>
      </c>
    </row>
    <row r="77" spans="5:8" x14ac:dyDescent="0.2">
      <c r="E77" s="1" t="s">
        <v>51</v>
      </c>
      <c r="F77" s="14">
        <v>17513000</v>
      </c>
      <c r="G77" s="14">
        <v>18999000</v>
      </c>
      <c r="H77" s="14">
        <v>19697000</v>
      </c>
    </row>
    <row r="78" spans="5:8" x14ac:dyDescent="0.2">
      <c r="E78" s="1" t="s">
        <v>52</v>
      </c>
      <c r="F78" s="14">
        <v>50305000</v>
      </c>
      <c r="G78" s="14">
        <v>54573000</v>
      </c>
      <c r="H78" s="14">
        <v>56578000</v>
      </c>
    </row>
    <row r="79" spans="5:8" x14ac:dyDescent="0.2">
      <c r="E79" s="1" t="s">
        <v>53</v>
      </c>
      <c r="F79" s="14">
        <v>37945000</v>
      </c>
      <c r="G79" s="14">
        <v>41164000</v>
      </c>
      <c r="H79" s="14">
        <v>42676000</v>
      </c>
    </row>
    <row r="80" spans="5:8" x14ac:dyDescent="0.2">
      <c r="E80" s="1" t="s">
        <v>54</v>
      </c>
      <c r="F80" s="14">
        <v>85330000</v>
      </c>
      <c r="G80" s="14">
        <v>92569000</v>
      </c>
      <c r="H80" s="14">
        <v>95971000</v>
      </c>
    </row>
    <row r="81" spans="5:8" x14ac:dyDescent="0.2">
      <c r="E81" s="36" t="s">
        <v>46</v>
      </c>
      <c r="F81" s="37"/>
      <c r="G81" s="37"/>
      <c r="H81" s="37"/>
    </row>
    <row r="82" spans="5:8" x14ac:dyDescent="0.2">
      <c r="E82" s="38" t="s">
        <v>55</v>
      </c>
      <c r="F82" s="37"/>
      <c r="G82" s="37"/>
      <c r="H82" s="37"/>
    </row>
    <row r="83" spans="5:8" x14ac:dyDescent="0.2">
      <c r="E83" s="1" t="s">
        <v>49</v>
      </c>
      <c r="F83" s="14">
        <v>76813000</v>
      </c>
      <c r="G83" s="14">
        <v>78951000</v>
      </c>
      <c r="H83" s="14">
        <v>77792000</v>
      </c>
    </row>
    <row r="84" spans="5:8" x14ac:dyDescent="0.2">
      <c r="E84" s="1" t="s">
        <v>50</v>
      </c>
      <c r="F84" s="14">
        <v>80093000</v>
      </c>
      <c r="G84" s="14">
        <v>82323000</v>
      </c>
      <c r="H84" s="14">
        <v>81115000</v>
      </c>
    </row>
    <row r="85" spans="5:8" x14ac:dyDescent="0.2">
      <c r="E85" s="1" t="s">
        <v>51</v>
      </c>
      <c r="F85" s="14">
        <v>10473000</v>
      </c>
      <c r="G85" s="14">
        <v>10764000</v>
      </c>
      <c r="H85" s="14">
        <v>10607000</v>
      </c>
    </row>
    <row r="86" spans="5:8" x14ac:dyDescent="0.2">
      <c r="E86" s="1" t="s">
        <v>52</v>
      </c>
      <c r="F86" s="14">
        <v>30083000</v>
      </c>
      <c r="G86" s="14">
        <v>30921000</v>
      </c>
      <c r="H86" s="14">
        <v>30467000</v>
      </c>
    </row>
    <row r="87" spans="5:8" x14ac:dyDescent="0.2">
      <c r="E87" s="1" t="s">
        <v>53</v>
      </c>
      <c r="F87" s="14">
        <v>22692000</v>
      </c>
      <c r="G87" s="14">
        <v>23323000</v>
      </c>
      <c r="H87" s="14">
        <v>22981000</v>
      </c>
    </row>
    <row r="88" spans="5:8" x14ac:dyDescent="0.2">
      <c r="E88" s="1" t="s">
        <v>54</v>
      </c>
      <c r="F88" s="14">
        <v>51029000</v>
      </c>
      <c r="G88" s="14">
        <v>52449000</v>
      </c>
      <c r="H88" s="14">
        <v>51680000</v>
      </c>
    </row>
    <row r="89" spans="5:8" x14ac:dyDescent="0.2">
      <c r="E89" s="36" t="s">
        <v>46</v>
      </c>
      <c r="F89" s="37"/>
      <c r="G89" s="37"/>
      <c r="H89" s="37"/>
    </row>
    <row r="90" spans="5:8" x14ac:dyDescent="0.2">
      <c r="E90" s="36" t="s">
        <v>46</v>
      </c>
      <c r="F90" s="37"/>
      <c r="G90" s="37"/>
      <c r="H90" s="37"/>
    </row>
    <row r="91" spans="5:8" x14ac:dyDescent="0.2">
      <c r="E91" s="38" t="s">
        <v>56</v>
      </c>
      <c r="F91" s="37"/>
      <c r="G91" s="37"/>
      <c r="H91" s="37"/>
    </row>
    <row r="92" spans="5:8" x14ac:dyDescent="0.2">
      <c r="E92" s="36" t="s">
        <v>46</v>
      </c>
      <c r="F92" s="37"/>
      <c r="G92" s="37"/>
      <c r="H92" s="37"/>
    </row>
    <row r="93" spans="5:8" x14ac:dyDescent="0.2">
      <c r="E93" s="1" t="s">
        <v>49</v>
      </c>
      <c r="F93" s="14">
        <v>191295000</v>
      </c>
      <c r="G93" s="14">
        <v>213954000</v>
      </c>
      <c r="H93" s="14">
        <v>221154000</v>
      </c>
    </row>
    <row r="94" spans="5:8" x14ac:dyDescent="0.2">
      <c r="E94" s="1" t="s">
        <v>50</v>
      </c>
      <c r="F94" s="14">
        <v>178075000</v>
      </c>
      <c r="G94" s="14">
        <v>199168000</v>
      </c>
      <c r="H94" s="14">
        <v>205871000</v>
      </c>
    </row>
    <row r="95" spans="5:8" x14ac:dyDescent="0.2">
      <c r="E95" s="1" t="s">
        <v>51</v>
      </c>
      <c r="F95" s="14">
        <v>10882000</v>
      </c>
      <c r="G95" s="14">
        <v>12171000</v>
      </c>
      <c r="H95" s="14">
        <v>12581000</v>
      </c>
    </row>
    <row r="96" spans="5:8" x14ac:dyDescent="0.2">
      <c r="E96" s="1" t="s">
        <v>52</v>
      </c>
      <c r="F96" s="14">
        <v>42776000</v>
      </c>
      <c r="G96" s="14">
        <v>47843000</v>
      </c>
      <c r="H96" s="14">
        <v>49453000</v>
      </c>
    </row>
    <row r="97" spans="5:8" x14ac:dyDescent="0.2">
      <c r="E97" s="1" t="s">
        <v>53</v>
      </c>
      <c r="F97" s="14">
        <v>35040000</v>
      </c>
      <c r="G97" s="14">
        <v>39190000</v>
      </c>
      <c r="H97" s="14">
        <v>40509000</v>
      </c>
    </row>
    <row r="98" spans="5:8" x14ac:dyDescent="0.2">
      <c r="E98" s="1" t="s">
        <v>54</v>
      </c>
      <c r="F98" s="14">
        <v>55411000</v>
      </c>
      <c r="G98" s="14">
        <v>61975000</v>
      </c>
      <c r="H98" s="14">
        <v>64060000</v>
      </c>
    </row>
    <row r="99" spans="5:8" x14ac:dyDescent="0.2">
      <c r="E99" s="36" t="s">
        <v>46</v>
      </c>
      <c r="F99" s="37"/>
      <c r="G99" s="37"/>
      <c r="H99" s="37"/>
    </row>
    <row r="100" spans="5:8" x14ac:dyDescent="0.2">
      <c r="E100" s="36" t="s">
        <v>46</v>
      </c>
      <c r="F100" s="37"/>
      <c r="G100" s="37"/>
      <c r="H100" s="37"/>
    </row>
    <row r="101" spans="5:8" x14ac:dyDescent="0.2">
      <c r="E101" s="38" t="s">
        <v>57</v>
      </c>
      <c r="F101" s="37"/>
      <c r="G101" s="37"/>
      <c r="H101" s="37"/>
    </row>
    <row r="102" spans="5:8" x14ac:dyDescent="0.2">
      <c r="E102" s="36" t="s">
        <v>46</v>
      </c>
      <c r="F102" s="37"/>
      <c r="G102" s="37"/>
      <c r="H102" s="37"/>
    </row>
    <row r="103" spans="5:8" x14ac:dyDescent="0.2">
      <c r="E103" s="1" t="s">
        <v>49</v>
      </c>
      <c r="F103" s="14">
        <v>21000000</v>
      </c>
      <c r="G103" s="14">
        <v>22000000</v>
      </c>
      <c r="H103" s="14"/>
    </row>
    <row r="104" spans="5:8" x14ac:dyDescent="0.2">
      <c r="E104" s="1" t="s">
        <v>50</v>
      </c>
      <c r="F104" s="14">
        <v>17000000</v>
      </c>
      <c r="G104" s="14">
        <v>19000000</v>
      </c>
      <c r="H104" s="14"/>
    </row>
    <row r="105" spans="5:8" x14ac:dyDescent="0.2">
      <c r="E105" s="1" t="s">
        <v>51</v>
      </c>
      <c r="F105" s="14">
        <v>21000000</v>
      </c>
      <c r="G105" s="14">
        <v>21000000</v>
      </c>
      <c r="H105" s="14"/>
    </row>
    <row r="106" spans="5:8" x14ac:dyDescent="0.2">
      <c r="E106" s="1" t="s">
        <v>52</v>
      </c>
      <c r="F106" s="14">
        <v>21000000</v>
      </c>
      <c r="G106" s="14">
        <v>19000000</v>
      </c>
      <c r="H106" s="14"/>
    </row>
    <row r="107" spans="5:8" x14ac:dyDescent="0.2">
      <c r="E107" s="1" t="s">
        <v>53</v>
      </c>
      <c r="F107" s="14">
        <v>21000000</v>
      </c>
      <c r="G107" s="14">
        <v>19000000</v>
      </c>
      <c r="H107" s="14"/>
    </row>
    <row r="108" spans="5:8" x14ac:dyDescent="0.2">
      <c r="E108" s="1" t="s">
        <v>54</v>
      </c>
      <c r="F108" s="14">
        <v>14500000</v>
      </c>
      <c r="G108" s="14">
        <v>16686000</v>
      </c>
      <c r="H108" s="14"/>
    </row>
    <row r="109" spans="5:8" x14ac:dyDescent="0.2">
      <c r="F109" s="17"/>
      <c r="G109" s="17"/>
      <c r="H109" s="17"/>
    </row>
    <row r="110" spans="5:8" x14ac:dyDescent="0.2">
      <c r="F110" s="17"/>
      <c r="G110" s="17"/>
      <c r="H110" s="17"/>
    </row>
    <row r="111" spans="5:8" x14ac:dyDescent="0.2">
      <c r="F111" s="17"/>
      <c r="G111" s="17"/>
      <c r="H111" s="17"/>
    </row>
    <row r="112" spans="5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17">
    <mergeCell ref="E101:H101"/>
    <mergeCell ref="E102:H102"/>
    <mergeCell ref="E90:H90"/>
    <mergeCell ref="E91:H91"/>
    <mergeCell ref="E92:H92"/>
    <mergeCell ref="E99:H99"/>
    <mergeCell ref="E100:H100"/>
    <mergeCell ref="E73:H73"/>
    <mergeCell ref="E74:H74"/>
    <mergeCell ref="E81:H81"/>
    <mergeCell ref="E82:H82"/>
    <mergeCell ref="E89:H89"/>
    <mergeCell ref="E1:H1"/>
    <mergeCell ref="E2:H2"/>
    <mergeCell ref="E70:H70"/>
    <mergeCell ref="E71:H71"/>
    <mergeCell ref="E72:H7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E1:H200"/>
  <sheetViews>
    <sheetView showGridLines="0" tabSelected="1" topLeftCell="A55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111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1740504000</v>
      </c>
      <c r="G5" s="3">
        <v>1841721000</v>
      </c>
      <c r="H5" s="3">
        <v>1867588000</v>
      </c>
    </row>
    <row r="6" spans="5:8" x14ac:dyDescent="0.2">
      <c r="E6" s="22" t="s">
        <v>9</v>
      </c>
      <c r="F6" s="3">
        <v>853514000</v>
      </c>
      <c r="G6" s="3"/>
      <c r="H6" s="3"/>
    </row>
    <row r="7" spans="5:8" ht="16.5" x14ac:dyDescent="0.3">
      <c r="E7" s="20" t="s">
        <v>10</v>
      </c>
      <c r="F7" s="23">
        <f>SUM(F8:F20)</f>
        <v>1548493000</v>
      </c>
      <c r="G7" s="23">
        <f>SUM(G8:G20)</f>
        <v>1583990000</v>
      </c>
      <c r="H7" s="23">
        <f>SUM(H8:H20)</f>
        <v>1773421000</v>
      </c>
    </row>
    <row r="8" spans="5:8" x14ac:dyDescent="0.2">
      <c r="E8" s="24" t="s">
        <v>11</v>
      </c>
      <c r="F8" s="9"/>
      <c r="G8" s="9"/>
      <c r="H8" s="9"/>
    </row>
    <row r="9" spans="5:8" x14ac:dyDescent="0.2">
      <c r="E9" s="24" t="s">
        <v>12</v>
      </c>
      <c r="F9" s="9">
        <v>234309000</v>
      </c>
      <c r="G9" s="9">
        <v>207993000</v>
      </c>
      <c r="H9" s="9">
        <v>171530000</v>
      </c>
    </row>
    <row r="10" spans="5:8" x14ac:dyDescent="0.2">
      <c r="E10" s="24" t="s">
        <v>13</v>
      </c>
      <c r="F10" s="25">
        <v>211004000</v>
      </c>
      <c r="G10" s="25">
        <v>201025000</v>
      </c>
      <c r="H10" s="25">
        <v>201186000</v>
      </c>
    </row>
    <row r="11" spans="5:8" x14ac:dyDescent="0.2">
      <c r="E11" s="24" t="s">
        <v>14</v>
      </c>
      <c r="F11" s="9">
        <v>7000000</v>
      </c>
      <c r="G11" s="9">
        <v>8000000</v>
      </c>
      <c r="H11" s="9">
        <v>8000000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>
        <v>650747000</v>
      </c>
      <c r="G13" s="25">
        <v>758123000</v>
      </c>
      <c r="H13" s="25">
        <v>971149000</v>
      </c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>
        <v>91589000</v>
      </c>
      <c r="G16" s="9"/>
      <c r="H16" s="9"/>
    </row>
    <row r="17" spans="5:8" x14ac:dyDescent="0.2">
      <c r="E17" s="24" t="s">
        <v>20</v>
      </c>
      <c r="F17" s="9"/>
      <c r="G17" s="9"/>
      <c r="H17" s="9"/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>
        <v>353844000</v>
      </c>
      <c r="G20" s="9">
        <v>408849000</v>
      </c>
      <c r="H20" s="9">
        <v>421556000</v>
      </c>
    </row>
    <row r="21" spans="5:8" ht="16.5" x14ac:dyDescent="0.3">
      <c r="E21" s="20" t="s">
        <v>24</v>
      </c>
      <c r="F21" s="3">
        <f>SUM(F22:F30)</f>
        <v>12629000</v>
      </c>
      <c r="G21" s="3">
        <f>SUM(G22:G30)</f>
        <v>10400000</v>
      </c>
      <c r="H21" s="3">
        <f>SUM(H22:H30)</f>
        <v>10600000</v>
      </c>
    </row>
    <row r="22" spans="5:8" x14ac:dyDescent="0.2">
      <c r="E22" s="24" t="s">
        <v>25</v>
      </c>
      <c r="F22" s="25">
        <v>1200000</v>
      </c>
      <c r="G22" s="25">
        <v>1400000</v>
      </c>
      <c r="H22" s="25">
        <v>1600000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2929000</v>
      </c>
      <c r="G24" s="9"/>
      <c r="H24" s="9"/>
    </row>
    <row r="25" spans="5:8" x14ac:dyDescent="0.2">
      <c r="E25" s="24" t="s">
        <v>28</v>
      </c>
      <c r="F25" s="9">
        <v>8500000</v>
      </c>
      <c r="G25" s="9">
        <v>9000000</v>
      </c>
      <c r="H25" s="9">
        <v>9000000</v>
      </c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4155140000</v>
      </c>
      <c r="G31" s="16">
        <f>+G5+G6+G7+G21</f>
        <v>3436111000</v>
      </c>
      <c r="H31" s="16">
        <f>+H5+H6+H7+H21</f>
        <v>3651609000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/>
      <c r="G35" s="9"/>
      <c r="H35" s="9"/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6.5" x14ac:dyDescent="0.3">
      <c r="E44" s="30" t="s">
        <v>42</v>
      </c>
      <c r="F44" s="31">
        <f>+F31+F43</f>
        <v>4155140000</v>
      </c>
      <c r="G44" s="31">
        <f>+G31+G43</f>
        <v>3436111000</v>
      </c>
      <c r="H44" s="31">
        <f>+H31+H43</f>
        <v>3651609000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58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822193000</v>
      </c>
      <c r="G5" s="3">
        <v>866120000</v>
      </c>
      <c r="H5" s="3">
        <v>888028000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426514000</v>
      </c>
      <c r="G7" s="23">
        <f>SUM(G8:G20)</f>
        <v>747233000</v>
      </c>
      <c r="H7" s="23">
        <f>SUM(H8:H20)</f>
        <v>776193000</v>
      </c>
    </row>
    <row r="8" spans="5:8" x14ac:dyDescent="0.2">
      <c r="E8" s="24" t="s">
        <v>11</v>
      </c>
      <c r="F8" s="9">
        <v>347575000</v>
      </c>
      <c r="G8" s="9">
        <v>388153000</v>
      </c>
      <c r="H8" s="9">
        <v>401047000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/>
      <c r="G11" s="9"/>
      <c r="H11" s="9"/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>
        <v>3939000</v>
      </c>
      <c r="G14" s="25">
        <v>4096000</v>
      </c>
      <c r="H14" s="25">
        <v>4223000</v>
      </c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>
        <v>263079000</v>
      </c>
      <c r="H16" s="9">
        <v>274891000</v>
      </c>
    </row>
    <row r="17" spans="5:8" x14ac:dyDescent="0.2">
      <c r="E17" s="24" t="s">
        <v>20</v>
      </c>
      <c r="F17" s="9">
        <v>75000000</v>
      </c>
      <c r="G17" s="9">
        <v>91905000</v>
      </c>
      <c r="H17" s="9">
        <v>96032000</v>
      </c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4894000</v>
      </c>
      <c r="G21" s="3">
        <f>SUM(G22:G30)</f>
        <v>2600000</v>
      </c>
      <c r="H21" s="3">
        <f>SUM(H22:H30)</f>
        <v>2700000</v>
      </c>
    </row>
    <row r="22" spans="5:8" x14ac:dyDescent="0.2">
      <c r="E22" s="24" t="s">
        <v>25</v>
      </c>
      <c r="F22" s="25">
        <v>2500000</v>
      </c>
      <c r="G22" s="25">
        <v>2600000</v>
      </c>
      <c r="H22" s="25">
        <v>2700000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2394000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1253601000</v>
      </c>
      <c r="G31" s="16">
        <f>+G5+G6+G7+G21</f>
        <v>1615953000</v>
      </c>
      <c r="H31" s="16">
        <f>+H5+H6+H7+H21</f>
        <v>1666921000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/>
      <c r="G35" s="9"/>
      <c r="H35" s="9"/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6.5" x14ac:dyDescent="0.3">
      <c r="E44" s="30" t="s">
        <v>42</v>
      </c>
      <c r="F44" s="31">
        <f>+F31+F43</f>
        <v>1253601000</v>
      </c>
      <c r="G44" s="31">
        <f>+G31+G43</f>
        <v>1615953000</v>
      </c>
      <c r="H44" s="31">
        <f>+H31+H43</f>
        <v>1666921000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E70" s="36" t="s">
        <v>46</v>
      </c>
      <c r="F70" s="37"/>
      <c r="G70" s="37"/>
      <c r="H70" s="37"/>
    </row>
    <row r="71" spans="5:8" x14ac:dyDescent="0.2">
      <c r="E71" s="36" t="s">
        <v>46</v>
      </c>
      <c r="F71" s="37"/>
      <c r="G71" s="37"/>
      <c r="H71" s="37"/>
    </row>
    <row r="72" spans="5:8" x14ac:dyDescent="0.2">
      <c r="E72" s="38" t="s">
        <v>47</v>
      </c>
      <c r="F72" s="37"/>
      <c r="G72" s="37"/>
      <c r="H72" s="37"/>
    </row>
    <row r="73" spans="5:8" x14ac:dyDescent="0.2">
      <c r="E73" s="36" t="s">
        <v>46</v>
      </c>
      <c r="F73" s="37"/>
      <c r="G73" s="37"/>
      <c r="H73" s="37"/>
    </row>
    <row r="74" spans="5:8" x14ac:dyDescent="0.2">
      <c r="E74" s="38" t="s">
        <v>48</v>
      </c>
      <c r="F74" s="37"/>
      <c r="G74" s="37"/>
      <c r="H74" s="37"/>
    </row>
    <row r="75" spans="5:8" x14ac:dyDescent="0.2">
      <c r="E75" s="1" t="s">
        <v>59</v>
      </c>
      <c r="F75" s="14">
        <v>31064000</v>
      </c>
      <c r="G75" s="14">
        <v>33700000</v>
      </c>
      <c r="H75" s="14">
        <v>34938000</v>
      </c>
    </row>
    <row r="76" spans="5:8" x14ac:dyDescent="0.2">
      <c r="E76" s="1" t="s">
        <v>60</v>
      </c>
      <c r="F76" s="14">
        <v>79403000</v>
      </c>
      <c r="G76" s="14">
        <v>86139000</v>
      </c>
      <c r="H76" s="14">
        <v>89304000</v>
      </c>
    </row>
    <row r="77" spans="5:8" x14ac:dyDescent="0.2">
      <c r="E77" s="1" t="s">
        <v>61</v>
      </c>
      <c r="F77" s="14">
        <v>59444000</v>
      </c>
      <c r="G77" s="14">
        <v>64487000</v>
      </c>
      <c r="H77" s="14">
        <v>66856000</v>
      </c>
    </row>
    <row r="78" spans="5:8" x14ac:dyDescent="0.2">
      <c r="E78" s="1" t="s">
        <v>62</v>
      </c>
      <c r="F78" s="14">
        <v>73256000</v>
      </c>
      <c r="G78" s="14">
        <v>79471000</v>
      </c>
      <c r="H78" s="14">
        <v>82391000</v>
      </c>
    </row>
    <row r="79" spans="5:8" x14ac:dyDescent="0.2">
      <c r="E79" s="1" t="s">
        <v>63</v>
      </c>
      <c r="F79" s="14">
        <v>30754000</v>
      </c>
      <c r="G79" s="14">
        <v>33363000</v>
      </c>
      <c r="H79" s="14">
        <v>34589000</v>
      </c>
    </row>
    <row r="80" spans="5:8" x14ac:dyDescent="0.2">
      <c r="E80" s="1" t="s">
        <v>64</v>
      </c>
      <c r="F80" s="14">
        <v>124923000</v>
      </c>
      <c r="G80" s="14">
        <v>135521000</v>
      </c>
      <c r="H80" s="14">
        <v>140500000</v>
      </c>
    </row>
    <row r="81" spans="5:8" x14ac:dyDescent="0.2">
      <c r="E81" s="36" t="s">
        <v>46</v>
      </c>
      <c r="F81" s="37"/>
      <c r="G81" s="37"/>
      <c r="H81" s="37"/>
    </row>
    <row r="82" spans="5:8" x14ac:dyDescent="0.2">
      <c r="E82" s="38" t="s">
        <v>55</v>
      </c>
      <c r="F82" s="37"/>
      <c r="G82" s="37"/>
      <c r="H82" s="37"/>
    </row>
    <row r="83" spans="5:8" x14ac:dyDescent="0.2">
      <c r="E83" s="1" t="s">
        <v>59</v>
      </c>
      <c r="F83" s="14">
        <v>18577000</v>
      </c>
      <c r="G83" s="14">
        <v>19094000</v>
      </c>
      <c r="H83" s="14">
        <v>18814000</v>
      </c>
    </row>
    <row r="84" spans="5:8" x14ac:dyDescent="0.2">
      <c r="E84" s="1" t="s">
        <v>60</v>
      </c>
      <c r="F84" s="14">
        <v>47484000</v>
      </c>
      <c r="G84" s="14">
        <v>48806000</v>
      </c>
      <c r="H84" s="14">
        <v>48090000</v>
      </c>
    </row>
    <row r="85" spans="5:8" x14ac:dyDescent="0.2">
      <c r="E85" s="1" t="s">
        <v>61</v>
      </c>
      <c r="F85" s="14">
        <v>35548000</v>
      </c>
      <c r="G85" s="14">
        <v>36538000</v>
      </c>
      <c r="H85" s="14">
        <v>36002000</v>
      </c>
    </row>
    <row r="86" spans="5:8" x14ac:dyDescent="0.2">
      <c r="E86" s="1" t="s">
        <v>62</v>
      </c>
      <c r="F86" s="14">
        <v>43809000</v>
      </c>
      <c r="G86" s="14">
        <v>45028000</v>
      </c>
      <c r="H86" s="14">
        <v>44367000</v>
      </c>
    </row>
    <row r="87" spans="5:8" x14ac:dyDescent="0.2">
      <c r="E87" s="1" t="s">
        <v>63</v>
      </c>
      <c r="F87" s="14">
        <v>18392000</v>
      </c>
      <c r="G87" s="14">
        <v>18904000</v>
      </c>
      <c r="H87" s="14">
        <v>18626000</v>
      </c>
    </row>
    <row r="88" spans="5:8" x14ac:dyDescent="0.2">
      <c r="E88" s="1" t="s">
        <v>64</v>
      </c>
      <c r="F88" s="14">
        <v>74706000</v>
      </c>
      <c r="G88" s="14">
        <v>76785000</v>
      </c>
      <c r="H88" s="14">
        <v>75659000</v>
      </c>
    </row>
    <row r="89" spans="5:8" x14ac:dyDescent="0.2">
      <c r="E89" s="36" t="s">
        <v>46</v>
      </c>
      <c r="F89" s="37"/>
      <c r="G89" s="37"/>
      <c r="H89" s="37"/>
    </row>
    <row r="90" spans="5:8" x14ac:dyDescent="0.2">
      <c r="E90" s="36" t="s">
        <v>46</v>
      </c>
      <c r="F90" s="37"/>
      <c r="G90" s="37"/>
      <c r="H90" s="37"/>
    </row>
    <row r="91" spans="5:8" x14ac:dyDescent="0.2">
      <c r="E91" s="38" t="s">
        <v>56</v>
      </c>
      <c r="F91" s="37"/>
      <c r="G91" s="37"/>
      <c r="H91" s="37"/>
    </row>
    <row r="92" spans="5:8" x14ac:dyDescent="0.2">
      <c r="E92" s="36" t="s">
        <v>46</v>
      </c>
      <c r="F92" s="37"/>
      <c r="G92" s="37"/>
      <c r="H92" s="37"/>
    </row>
    <row r="93" spans="5:8" x14ac:dyDescent="0.2">
      <c r="E93" s="1" t="s">
        <v>59</v>
      </c>
      <c r="F93" s="14">
        <v>6163000</v>
      </c>
      <c r="G93" s="14">
        <v>6894000</v>
      </c>
      <c r="H93" s="14">
        <v>7126000</v>
      </c>
    </row>
    <row r="94" spans="5:8" x14ac:dyDescent="0.2">
      <c r="E94" s="1" t="s">
        <v>60</v>
      </c>
      <c r="F94" s="14">
        <v>107759000</v>
      </c>
      <c r="G94" s="14">
        <v>120523000</v>
      </c>
      <c r="H94" s="14">
        <v>124579000</v>
      </c>
    </row>
    <row r="95" spans="5:8" x14ac:dyDescent="0.2">
      <c r="E95" s="1" t="s">
        <v>61</v>
      </c>
      <c r="F95" s="14">
        <v>54306000</v>
      </c>
      <c r="G95" s="14">
        <v>60738000</v>
      </c>
      <c r="H95" s="14">
        <v>62782000</v>
      </c>
    </row>
    <row r="96" spans="5:8" x14ac:dyDescent="0.2">
      <c r="E96" s="1" t="s">
        <v>62</v>
      </c>
      <c r="F96" s="14">
        <v>99752000</v>
      </c>
      <c r="G96" s="14">
        <v>111568000</v>
      </c>
      <c r="H96" s="14">
        <v>115323000</v>
      </c>
    </row>
    <row r="97" spans="5:8" x14ac:dyDescent="0.2">
      <c r="E97" s="1" t="s">
        <v>63</v>
      </c>
      <c r="F97" s="14">
        <v>24105000</v>
      </c>
      <c r="G97" s="14">
        <v>26961000</v>
      </c>
      <c r="H97" s="14">
        <v>27868000</v>
      </c>
    </row>
    <row r="98" spans="5:8" x14ac:dyDescent="0.2">
      <c r="E98" s="1" t="s">
        <v>64</v>
      </c>
      <c r="F98" s="14">
        <v>50489000</v>
      </c>
      <c r="G98" s="14">
        <v>56469000</v>
      </c>
      <c r="H98" s="14">
        <v>58369000</v>
      </c>
    </row>
    <row r="99" spans="5:8" x14ac:dyDescent="0.2">
      <c r="E99" s="36" t="s">
        <v>46</v>
      </c>
      <c r="F99" s="37"/>
      <c r="G99" s="37"/>
      <c r="H99" s="37"/>
    </row>
    <row r="100" spans="5:8" x14ac:dyDescent="0.2">
      <c r="E100" s="36" t="s">
        <v>46</v>
      </c>
      <c r="F100" s="37"/>
      <c r="G100" s="37"/>
      <c r="H100" s="37"/>
    </row>
    <row r="101" spans="5:8" x14ac:dyDescent="0.2">
      <c r="E101" s="38" t="s">
        <v>57</v>
      </c>
      <c r="F101" s="37"/>
      <c r="G101" s="37"/>
      <c r="H101" s="37"/>
    </row>
    <row r="102" spans="5:8" x14ac:dyDescent="0.2">
      <c r="E102" s="36" t="s">
        <v>46</v>
      </c>
      <c r="F102" s="37"/>
      <c r="G102" s="37"/>
      <c r="H102" s="37"/>
    </row>
    <row r="103" spans="5:8" x14ac:dyDescent="0.2">
      <c r="E103" s="1" t="s">
        <v>59</v>
      </c>
      <c r="F103" s="14">
        <v>20000000</v>
      </c>
      <c r="G103" s="14">
        <v>21000000</v>
      </c>
      <c r="H103" s="14"/>
    </row>
    <row r="104" spans="5:8" x14ac:dyDescent="0.2">
      <c r="E104" s="1" t="s">
        <v>60</v>
      </c>
      <c r="F104" s="14">
        <v>17000000</v>
      </c>
      <c r="G104" s="14">
        <v>18032000</v>
      </c>
      <c r="H104" s="14"/>
    </row>
    <row r="105" spans="5:8" x14ac:dyDescent="0.2">
      <c r="E105" s="1" t="s">
        <v>61</v>
      </c>
      <c r="F105" s="14">
        <v>17405000</v>
      </c>
      <c r="G105" s="14">
        <v>19000000</v>
      </c>
      <c r="H105" s="14"/>
    </row>
    <row r="106" spans="5:8" x14ac:dyDescent="0.2">
      <c r="E106" s="1" t="s">
        <v>63</v>
      </c>
      <c r="F106" s="14">
        <v>20000000</v>
      </c>
      <c r="G106" s="14">
        <v>19000000</v>
      </c>
      <c r="H106" s="14"/>
    </row>
    <row r="107" spans="5:8" x14ac:dyDescent="0.2">
      <c r="E107" s="1" t="s">
        <v>64</v>
      </c>
      <c r="F107" s="14">
        <v>17500000</v>
      </c>
      <c r="G107" s="14">
        <v>19000000</v>
      </c>
      <c r="H107" s="14"/>
    </row>
    <row r="108" spans="5:8" x14ac:dyDescent="0.2">
      <c r="F108" s="17"/>
      <c r="G108" s="17"/>
      <c r="H108" s="17"/>
    </row>
    <row r="109" spans="5:8" x14ac:dyDescent="0.2">
      <c r="F109" s="17"/>
      <c r="G109" s="17"/>
      <c r="H109" s="17"/>
    </row>
    <row r="110" spans="5:8" x14ac:dyDescent="0.2">
      <c r="F110" s="17"/>
      <c r="G110" s="17"/>
      <c r="H110" s="17"/>
    </row>
    <row r="111" spans="5:8" x14ac:dyDescent="0.2">
      <c r="F111" s="17"/>
      <c r="G111" s="17"/>
      <c r="H111" s="17"/>
    </row>
    <row r="112" spans="5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17">
    <mergeCell ref="E101:H101"/>
    <mergeCell ref="E102:H102"/>
    <mergeCell ref="E90:H90"/>
    <mergeCell ref="E91:H91"/>
    <mergeCell ref="E92:H92"/>
    <mergeCell ref="E99:H99"/>
    <mergeCell ref="E100:H100"/>
    <mergeCell ref="E73:H73"/>
    <mergeCell ref="E74:H74"/>
    <mergeCell ref="E81:H81"/>
    <mergeCell ref="E82:H82"/>
    <mergeCell ref="E89:H89"/>
    <mergeCell ref="E1:H1"/>
    <mergeCell ref="E2:H2"/>
    <mergeCell ref="E70:H70"/>
    <mergeCell ref="E71:H71"/>
    <mergeCell ref="E72:H7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65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419740000</v>
      </c>
      <c r="G5" s="3">
        <v>441606000</v>
      </c>
      <c r="H5" s="3">
        <v>453308000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328761000</v>
      </c>
      <c r="G7" s="23">
        <f>SUM(G8:G20)</f>
        <v>476523000</v>
      </c>
      <c r="H7" s="23">
        <f>SUM(H8:H20)</f>
        <v>525340000</v>
      </c>
    </row>
    <row r="8" spans="5:8" x14ac:dyDescent="0.2">
      <c r="E8" s="24" t="s">
        <v>11</v>
      </c>
      <c r="F8" s="9">
        <v>189095000</v>
      </c>
      <c r="G8" s="9">
        <v>210901000</v>
      </c>
      <c r="H8" s="9">
        <v>217830000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/>
      <c r="G11" s="9"/>
      <c r="H11" s="9"/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>
        <v>2666000</v>
      </c>
      <c r="G14" s="25">
        <v>2772000</v>
      </c>
      <c r="H14" s="25">
        <v>2858000</v>
      </c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>
        <v>80000000</v>
      </c>
      <c r="G16" s="9">
        <v>203000000</v>
      </c>
      <c r="H16" s="9">
        <v>242115000</v>
      </c>
    </row>
    <row r="17" spans="5:8" x14ac:dyDescent="0.2">
      <c r="E17" s="24" t="s">
        <v>20</v>
      </c>
      <c r="F17" s="9">
        <v>57000000</v>
      </c>
      <c r="G17" s="9">
        <v>59850000</v>
      </c>
      <c r="H17" s="9">
        <v>62537000</v>
      </c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4401000</v>
      </c>
      <c r="G21" s="3">
        <f>SUM(G22:G30)</f>
        <v>2100000</v>
      </c>
      <c r="H21" s="3">
        <f>SUM(H22:H30)</f>
        <v>2200000</v>
      </c>
    </row>
    <row r="22" spans="5:8" x14ac:dyDescent="0.2">
      <c r="E22" s="24" t="s">
        <v>25</v>
      </c>
      <c r="F22" s="25">
        <v>2000000</v>
      </c>
      <c r="G22" s="25">
        <v>2100000</v>
      </c>
      <c r="H22" s="25">
        <v>2200000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2401000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752902000</v>
      </c>
      <c r="G31" s="16">
        <f>+G5+G6+G7+G21</f>
        <v>920229000</v>
      </c>
      <c r="H31" s="16">
        <f>+H5+H6+H7+H21</f>
        <v>980848000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/>
      <c r="G35" s="9"/>
      <c r="H35" s="9"/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6.5" x14ac:dyDescent="0.3">
      <c r="E44" s="30" t="s">
        <v>42</v>
      </c>
      <c r="F44" s="31">
        <f>+F31+F43</f>
        <v>752902000</v>
      </c>
      <c r="G44" s="31">
        <f>+G31+G43</f>
        <v>920229000</v>
      </c>
      <c r="H44" s="31">
        <f>+H31+H43</f>
        <v>980848000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ht="12.75" customHeight="1" x14ac:dyDescent="0.2">
      <c r="E70" s="39" t="s">
        <v>46</v>
      </c>
      <c r="F70" s="39"/>
      <c r="G70" s="39"/>
      <c r="H70" s="39"/>
    </row>
    <row r="71" spans="5:8" x14ac:dyDescent="0.2">
      <c r="E71" s="36" t="s">
        <v>46</v>
      </c>
      <c r="F71" s="36"/>
      <c r="G71" s="36"/>
      <c r="H71" s="36"/>
    </row>
    <row r="72" spans="5:8" ht="12.75" customHeight="1" x14ac:dyDescent="0.2">
      <c r="E72" s="38" t="s">
        <v>47</v>
      </c>
      <c r="F72" s="38"/>
      <c r="G72" s="38"/>
      <c r="H72" s="38"/>
    </row>
    <row r="73" spans="5:8" x14ac:dyDescent="0.2">
      <c r="E73" s="36" t="s">
        <v>46</v>
      </c>
      <c r="F73" s="36"/>
      <c r="G73" s="36"/>
      <c r="H73" s="36"/>
    </row>
    <row r="74" spans="5:8" x14ac:dyDescent="0.2">
      <c r="E74" s="38" t="s">
        <v>48</v>
      </c>
      <c r="F74" s="38"/>
      <c r="G74" s="38"/>
      <c r="H74" s="38"/>
    </row>
    <row r="75" spans="5:8" x14ac:dyDescent="0.2">
      <c r="E75" s="1" t="s">
        <v>66</v>
      </c>
      <c r="F75" s="14">
        <v>81233000</v>
      </c>
      <c r="G75" s="14">
        <v>88125000</v>
      </c>
      <c r="H75" s="14">
        <v>91363000</v>
      </c>
    </row>
    <row r="76" spans="5:8" x14ac:dyDescent="0.2">
      <c r="E76" s="1" t="s">
        <v>67</v>
      </c>
      <c r="F76" s="14">
        <v>78122000</v>
      </c>
      <c r="G76" s="14">
        <v>84750000</v>
      </c>
      <c r="H76" s="14">
        <v>87864000</v>
      </c>
    </row>
    <row r="77" spans="5:8" x14ac:dyDescent="0.2">
      <c r="E77" s="1" t="s">
        <v>68</v>
      </c>
      <c r="F77" s="14">
        <v>44520000</v>
      </c>
      <c r="G77" s="14">
        <v>48298000</v>
      </c>
      <c r="H77" s="14">
        <v>50072000</v>
      </c>
    </row>
    <row r="78" spans="5:8" x14ac:dyDescent="0.2">
      <c r="E78" s="36" t="s">
        <v>46</v>
      </c>
      <c r="F78" s="36"/>
      <c r="G78" s="36"/>
      <c r="H78" s="36"/>
    </row>
    <row r="79" spans="5:8" x14ac:dyDescent="0.2">
      <c r="E79" s="38" t="s">
        <v>55</v>
      </c>
      <c r="F79" s="38"/>
      <c r="G79" s="38"/>
      <c r="H79" s="38"/>
    </row>
    <row r="80" spans="5:8" x14ac:dyDescent="0.2">
      <c r="E80" s="1" t="s">
        <v>66</v>
      </c>
      <c r="F80" s="14">
        <v>48579000</v>
      </c>
      <c r="G80" s="14">
        <v>49931000</v>
      </c>
      <c r="H80" s="14">
        <v>49198000</v>
      </c>
    </row>
    <row r="81" spans="5:8" x14ac:dyDescent="0.2">
      <c r="E81" s="1" t="s">
        <v>67</v>
      </c>
      <c r="F81" s="14">
        <v>46718000</v>
      </c>
      <c r="G81" s="14">
        <v>48019000</v>
      </c>
      <c r="H81" s="14">
        <v>47314000</v>
      </c>
    </row>
    <row r="82" spans="5:8" x14ac:dyDescent="0.2">
      <c r="E82" s="1" t="s">
        <v>68</v>
      </c>
      <c r="F82" s="14">
        <v>26624000</v>
      </c>
      <c r="G82" s="14">
        <v>27365000</v>
      </c>
      <c r="H82" s="14">
        <v>26964000</v>
      </c>
    </row>
    <row r="83" spans="5:8" x14ac:dyDescent="0.2">
      <c r="E83" s="36" t="s">
        <v>46</v>
      </c>
      <c r="F83" s="36"/>
      <c r="G83" s="36"/>
      <c r="H83" s="36"/>
    </row>
    <row r="84" spans="5:8" x14ac:dyDescent="0.2">
      <c r="E84" s="36" t="s">
        <v>46</v>
      </c>
      <c r="F84" s="36"/>
      <c r="G84" s="36"/>
      <c r="H84" s="36"/>
    </row>
    <row r="85" spans="5:8" ht="12.75" customHeight="1" x14ac:dyDescent="0.2">
      <c r="E85" s="38" t="s">
        <v>56</v>
      </c>
      <c r="F85" s="38"/>
      <c r="G85" s="38"/>
      <c r="H85" s="38"/>
    </row>
    <row r="86" spans="5:8" x14ac:dyDescent="0.2">
      <c r="E86" s="36" t="s">
        <v>46</v>
      </c>
      <c r="F86" s="36"/>
      <c r="G86" s="36"/>
      <c r="H86" s="36"/>
    </row>
    <row r="87" spans="5:8" x14ac:dyDescent="0.2">
      <c r="E87" s="1" t="s">
        <v>66</v>
      </c>
      <c r="F87" s="14">
        <v>101240000</v>
      </c>
      <c r="G87" s="14">
        <v>113232000</v>
      </c>
      <c r="H87" s="14">
        <v>117043000</v>
      </c>
    </row>
    <row r="88" spans="5:8" x14ac:dyDescent="0.2">
      <c r="E88" s="1" t="s">
        <v>67</v>
      </c>
      <c r="F88" s="14">
        <v>69764000</v>
      </c>
      <c r="G88" s="14">
        <v>78027000</v>
      </c>
      <c r="H88" s="14">
        <v>80653000</v>
      </c>
    </row>
    <row r="89" spans="5:8" x14ac:dyDescent="0.2">
      <c r="E89" s="1" t="s">
        <v>68</v>
      </c>
      <c r="F89" s="14">
        <v>13091000</v>
      </c>
      <c r="G89" s="14">
        <v>14642000</v>
      </c>
      <c r="H89" s="14">
        <v>15134000</v>
      </c>
    </row>
    <row r="90" spans="5:8" x14ac:dyDescent="0.2">
      <c r="E90" s="36" t="s">
        <v>46</v>
      </c>
      <c r="F90" s="36"/>
      <c r="G90" s="36"/>
      <c r="H90" s="36"/>
    </row>
    <row r="91" spans="5:8" x14ac:dyDescent="0.2">
      <c r="E91" s="36" t="s">
        <v>46</v>
      </c>
      <c r="F91" s="36"/>
      <c r="G91" s="36"/>
      <c r="H91" s="36"/>
    </row>
    <row r="92" spans="5:8" ht="12.75" customHeight="1" x14ac:dyDescent="0.2">
      <c r="E92" s="38" t="s">
        <v>57</v>
      </c>
      <c r="F92" s="38"/>
      <c r="G92" s="38"/>
      <c r="H92" s="38"/>
    </row>
    <row r="93" spans="5:8" x14ac:dyDescent="0.2">
      <c r="E93" s="36" t="s">
        <v>46</v>
      </c>
      <c r="F93" s="36"/>
      <c r="G93" s="36"/>
      <c r="H93" s="36"/>
    </row>
    <row r="94" spans="5:8" x14ac:dyDescent="0.2">
      <c r="E94" s="1" t="s">
        <v>66</v>
      </c>
      <c r="F94" s="14">
        <v>21000000</v>
      </c>
      <c r="G94" s="14">
        <v>22000000</v>
      </c>
      <c r="H94" s="14"/>
    </row>
    <row r="95" spans="5:8" x14ac:dyDescent="0.2">
      <c r="E95" s="1" t="s">
        <v>67</v>
      </c>
      <c r="F95" s="14">
        <v>19850000</v>
      </c>
      <c r="G95" s="14">
        <v>20537000</v>
      </c>
      <c r="H95" s="14"/>
    </row>
    <row r="96" spans="5:8" x14ac:dyDescent="0.2">
      <c r="E96" s="1" t="s">
        <v>68</v>
      </c>
      <c r="F96" s="14">
        <v>19000000</v>
      </c>
      <c r="G96" s="14">
        <v>20000000</v>
      </c>
      <c r="H96" s="14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17">
    <mergeCell ref="E92:H92"/>
    <mergeCell ref="E93:H93"/>
    <mergeCell ref="E84:H84"/>
    <mergeCell ref="E85:H85"/>
    <mergeCell ref="E86:H86"/>
    <mergeCell ref="E90:H90"/>
    <mergeCell ref="E91:H91"/>
    <mergeCell ref="E73:H73"/>
    <mergeCell ref="E74:H74"/>
    <mergeCell ref="E78:H78"/>
    <mergeCell ref="E79:H79"/>
    <mergeCell ref="E83:H83"/>
    <mergeCell ref="E72:H72"/>
    <mergeCell ref="E71:H71"/>
    <mergeCell ref="E70:H70"/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69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1337290000</v>
      </c>
      <c r="G5" s="3">
        <v>1410805000</v>
      </c>
      <c r="H5" s="3">
        <v>1445092000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974833000</v>
      </c>
      <c r="G7" s="23">
        <f>SUM(G8:G20)</f>
        <v>960619000</v>
      </c>
      <c r="H7" s="23">
        <f>SUM(H8:H20)</f>
        <v>993920000</v>
      </c>
    </row>
    <row r="8" spans="5:8" x14ac:dyDescent="0.2">
      <c r="E8" s="24" t="s">
        <v>11</v>
      </c>
      <c r="F8" s="9">
        <v>764549000</v>
      </c>
      <c r="G8" s="9">
        <v>854518000</v>
      </c>
      <c r="H8" s="9">
        <v>883107000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/>
      <c r="G11" s="9"/>
      <c r="H11" s="9"/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>
        <v>3583000</v>
      </c>
      <c r="G14" s="25">
        <v>3726000</v>
      </c>
      <c r="H14" s="25">
        <v>3842000</v>
      </c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>
        <v>121701000</v>
      </c>
      <c r="G16" s="9"/>
      <c r="H16" s="9"/>
    </row>
    <row r="17" spans="5:8" x14ac:dyDescent="0.2">
      <c r="E17" s="24" t="s">
        <v>20</v>
      </c>
      <c r="F17" s="9">
        <v>85000000</v>
      </c>
      <c r="G17" s="9">
        <v>102375000</v>
      </c>
      <c r="H17" s="9">
        <v>106971000</v>
      </c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7259000</v>
      </c>
      <c r="G21" s="3">
        <f>SUM(G22:G30)</f>
        <v>2300000</v>
      </c>
      <c r="H21" s="3">
        <f>SUM(H22:H30)</f>
        <v>2400000</v>
      </c>
    </row>
    <row r="22" spans="5:8" x14ac:dyDescent="0.2">
      <c r="E22" s="24" t="s">
        <v>25</v>
      </c>
      <c r="F22" s="25">
        <v>2200000</v>
      </c>
      <c r="G22" s="25">
        <v>2300000</v>
      </c>
      <c r="H22" s="25">
        <v>2400000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5059000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2319382000</v>
      </c>
      <c r="G31" s="16">
        <f>+G5+G6+G7+G21</f>
        <v>2373724000</v>
      </c>
      <c r="H31" s="16">
        <f>+H5+H6+H7+H21</f>
        <v>2441412000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/>
      <c r="G35" s="9"/>
      <c r="H35" s="9"/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6.5" x14ac:dyDescent="0.3">
      <c r="E44" s="30" t="s">
        <v>42</v>
      </c>
      <c r="F44" s="31">
        <f>+F31+F43</f>
        <v>2319382000</v>
      </c>
      <c r="G44" s="31">
        <f>+G31+G43</f>
        <v>2373724000</v>
      </c>
      <c r="H44" s="31">
        <f>+H31+H43</f>
        <v>2441412000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ht="12.75" customHeight="1" x14ac:dyDescent="0.2">
      <c r="E70" s="39" t="s">
        <v>46</v>
      </c>
      <c r="F70" s="39"/>
      <c r="G70" s="39"/>
      <c r="H70" s="39"/>
    </row>
    <row r="71" spans="5:8" x14ac:dyDescent="0.2">
      <c r="E71" s="36" t="s">
        <v>46</v>
      </c>
      <c r="F71" s="36"/>
      <c r="G71" s="36"/>
      <c r="H71" s="36"/>
    </row>
    <row r="72" spans="5:8" ht="12.75" customHeight="1" x14ac:dyDescent="0.2">
      <c r="E72" s="38" t="s">
        <v>47</v>
      </c>
      <c r="F72" s="38"/>
      <c r="G72" s="38"/>
      <c r="H72" s="38"/>
    </row>
    <row r="73" spans="5:8" x14ac:dyDescent="0.2">
      <c r="E73" s="36" t="s">
        <v>46</v>
      </c>
      <c r="F73" s="36"/>
      <c r="G73" s="36"/>
      <c r="H73" s="36"/>
    </row>
    <row r="74" spans="5:8" x14ac:dyDescent="0.2">
      <c r="E74" s="38" t="s">
        <v>48</v>
      </c>
      <c r="F74" s="38"/>
      <c r="G74" s="38"/>
      <c r="H74" s="38"/>
    </row>
    <row r="75" spans="5:8" x14ac:dyDescent="0.2">
      <c r="E75" s="1" t="s">
        <v>70</v>
      </c>
      <c r="F75" s="14">
        <v>137857000</v>
      </c>
      <c r="G75" s="14">
        <v>149553000</v>
      </c>
      <c r="H75" s="14">
        <v>155048000</v>
      </c>
    </row>
    <row r="76" spans="5:8" x14ac:dyDescent="0.2">
      <c r="E76" s="1" t="s">
        <v>71</v>
      </c>
      <c r="F76" s="14">
        <v>79867000</v>
      </c>
      <c r="G76" s="14">
        <v>86643000</v>
      </c>
      <c r="H76" s="14">
        <v>89826000</v>
      </c>
    </row>
    <row r="77" spans="5:8" x14ac:dyDescent="0.2">
      <c r="E77" s="1" t="s">
        <v>72</v>
      </c>
      <c r="F77" s="14">
        <v>140684000</v>
      </c>
      <c r="G77" s="14">
        <v>152619000</v>
      </c>
      <c r="H77" s="14">
        <v>158227000</v>
      </c>
    </row>
    <row r="78" spans="5:8" x14ac:dyDescent="0.2">
      <c r="E78" s="1" t="s">
        <v>73</v>
      </c>
      <c r="F78" s="14">
        <v>90457000</v>
      </c>
      <c r="G78" s="14">
        <v>98131000</v>
      </c>
      <c r="H78" s="14">
        <v>101737000</v>
      </c>
    </row>
    <row r="79" spans="5:8" x14ac:dyDescent="0.2">
      <c r="E79" s="1" t="s">
        <v>74</v>
      </c>
      <c r="F79" s="14">
        <v>241487000</v>
      </c>
      <c r="G79" s="14">
        <v>261975000</v>
      </c>
      <c r="H79" s="14">
        <v>271601000</v>
      </c>
    </row>
    <row r="80" spans="5:8" x14ac:dyDescent="0.2">
      <c r="E80" s="36" t="s">
        <v>46</v>
      </c>
      <c r="F80" s="36"/>
      <c r="G80" s="36"/>
      <c r="H80" s="36"/>
    </row>
    <row r="81" spans="5:8" x14ac:dyDescent="0.2">
      <c r="E81" s="38" t="s">
        <v>55</v>
      </c>
      <c r="F81" s="38"/>
      <c r="G81" s="38"/>
      <c r="H81" s="38"/>
    </row>
    <row r="82" spans="5:8" x14ac:dyDescent="0.2">
      <c r="E82" s="1" t="s">
        <v>70</v>
      </c>
      <c r="F82" s="14">
        <v>82441000</v>
      </c>
      <c r="G82" s="14">
        <v>84736000</v>
      </c>
      <c r="H82" s="14">
        <v>83492000</v>
      </c>
    </row>
    <row r="83" spans="5:8" x14ac:dyDescent="0.2">
      <c r="E83" s="1" t="s">
        <v>71</v>
      </c>
      <c r="F83" s="14">
        <v>47762000</v>
      </c>
      <c r="G83" s="14">
        <v>49091000</v>
      </c>
      <c r="H83" s="14">
        <v>48371000</v>
      </c>
    </row>
    <row r="84" spans="5:8" x14ac:dyDescent="0.2">
      <c r="E84" s="1" t="s">
        <v>72</v>
      </c>
      <c r="F84" s="14">
        <v>84131000</v>
      </c>
      <c r="G84" s="14">
        <v>86473000</v>
      </c>
      <c r="H84" s="14">
        <v>85204000</v>
      </c>
    </row>
    <row r="85" spans="5:8" x14ac:dyDescent="0.2">
      <c r="E85" s="1" t="s">
        <v>73</v>
      </c>
      <c r="F85" s="14">
        <v>54095000</v>
      </c>
      <c r="G85" s="14">
        <v>55601000</v>
      </c>
      <c r="H85" s="14">
        <v>54785000</v>
      </c>
    </row>
    <row r="86" spans="5:8" x14ac:dyDescent="0.2">
      <c r="E86" s="1" t="s">
        <v>74</v>
      </c>
      <c r="F86" s="14">
        <v>144414000</v>
      </c>
      <c r="G86" s="14">
        <v>148434000</v>
      </c>
      <c r="H86" s="14">
        <v>146256000</v>
      </c>
    </row>
    <row r="87" spans="5:8" x14ac:dyDescent="0.2">
      <c r="E87" s="36" t="s">
        <v>46</v>
      </c>
      <c r="F87" s="36"/>
      <c r="G87" s="36"/>
      <c r="H87" s="36"/>
    </row>
    <row r="88" spans="5:8" x14ac:dyDescent="0.2">
      <c r="E88" s="36" t="s">
        <v>46</v>
      </c>
      <c r="F88" s="36"/>
      <c r="G88" s="36"/>
      <c r="H88" s="36"/>
    </row>
    <row r="89" spans="5:8" ht="12.75" customHeight="1" x14ac:dyDescent="0.2">
      <c r="E89" s="38" t="s">
        <v>56</v>
      </c>
      <c r="F89" s="38"/>
      <c r="G89" s="38"/>
      <c r="H89" s="38"/>
    </row>
    <row r="90" spans="5:8" x14ac:dyDescent="0.2">
      <c r="E90" s="36" t="s">
        <v>46</v>
      </c>
      <c r="F90" s="36"/>
      <c r="G90" s="36"/>
      <c r="H90" s="36"/>
    </row>
    <row r="91" spans="5:8" x14ac:dyDescent="0.2">
      <c r="E91" s="1" t="s">
        <v>70</v>
      </c>
      <c r="F91" s="14">
        <v>171705000</v>
      </c>
      <c r="G91" s="14">
        <v>192043000</v>
      </c>
      <c r="H91" s="14">
        <v>198506000</v>
      </c>
    </row>
    <row r="92" spans="5:8" x14ac:dyDescent="0.2">
      <c r="E92" s="1" t="s">
        <v>71</v>
      </c>
      <c r="F92" s="14">
        <v>97644000</v>
      </c>
      <c r="G92" s="14">
        <v>109210000</v>
      </c>
      <c r="H92" s="14">
        <v>112885000</v>
      </c>
    </row>
    <row r="93" spans="5:8" x14ac:dyDescent="0.2">
      <c r="E93" s="1" t="s">
        <v>72</v>
      </c>
      <c r="F93" s="14">
        <v>175769000</v>
      </c>
      <c r="G93" s="14">
        <v>196588000</v>
      </c>
      <c r="H93" s="14">
        <v>203204000</v>
      </c>
    </row>
    <row r="94" spans="5:8" x14ac:dyDescent="0.2">
      <c r="E94" s="1" t="s">
        <v>73</v>
      </c>
      <c r="F94" s="14">
        <v>110538000</v>
      </c>
      <c r="G94" s="14">
        <v>123631000</v>
      </c>
      <c r="H94" s="14">
        <v>127792000</v>
      </c>
    </row>
    <row r="95" spans="5:8" x14ac:dyDescent="0.2">
      <c r="E95" s="1" t="s">
        <v>74</v>
      </c>
      <c r="F95" s="14">
        <v>203893000</v>
      </c>
      <c r="G95" s="14">
        <v>228045000</v>
      </c>
      <c r="H95" s="14">
        <v>235719000</v>
      </c>
    </row>
    <row r="96" spans="5:8" x14ac:dyDescent="0.2">
      <c r="E96" s="36" t="s">
        <v>46</v>
      </c>
      <c r="F96" s="36"/>
      <c r="G96" s="36"/>
      <c r="H96" s="36"/>
    </row>
    <row r="97" spans="5:8" x14ac:dyDescent="0.2">
      <c r="E97" s="36" t="s">
        <v>46</v>
      </c>
      <c r="F97" s="36"/>
      <c r="G97" s="36"/>
      <c r="H97" s="36"/>
    </row>
    <row r="98" spans="5:8" ht="12.75" customHeight="1" x14ac:dyDescent="0.2">
      <c r="E98" s="38" t="s">
        <v>57</v>
      </c>
      <c r="F98" s="38"/>
      <c r="G98" s="38"/>
      <c r="H98" s="38"/>
    </row>
    <row r="99" spans="5:8" x14ac:dyDescent="0.2">
      <c r="E99" s="36" t="s">
        <v>46</v>
      </c>
      <c r="F99" s="36"/>
      <c r="G99" s="36"/>
      <c r="H99" s="36"/>
    </row>
    <row r="100" spans="5:8" x14ac:dyDescent="0.2">
      <c r="E100" s="1" t="s">
        <v>70</v>
      </c>
      <c r="F100" s="14">
        <v>24000000</v>
      </c>
      <c r="G100" s="14">
        <v>25000000</v>
      </c>
      <c r="H100" s="14"/>
    </row>
    <row r="101" spans="5:8" x14ac:dyDescent="0.2">
      <c r="E101" s="1" t="s">
        <v>71</v>
      </c>
      <c r="F101" s="14">
        <v>24000000</v>
      </c>
      <c r="G101" s="14">
        <v>25000000</v>
      </c>
      <c r="H101" s="14"/>
    </row>
    <row r="102" spans="5:8" x14ac:dyDescent="0.2">
      <c r="E102" s="1" t="s">
        <v>72</v>
      </c>
      <c r="F102" s="14">
        <v>6375000</v>
      </c>
      <c r="G102" s="14">
        <v>6971000</v>
      </c>
      <c r="H102" s="14"/>
    </row>
    <row r="103" spans="5:8" x14ac:dyDescent="0.2">
      <c r="E103" s="1" t="s">
        <v>73</v>
      </c>
      <c r="F103" s="14">
        <v>24000000</v>
      </c>
      <c r="G103" s="14">
        <v>25000000</v>
      </c>
      <c r="H103" s="14"/>
    </row>
    <row r="104" spans="5:8" x14ac:dyDescent="0.2">
      <c r="E104" s="1" t="s">
        <v>74</v>
      </c>
      <c r="F104" s="14">
        <v>24000000</v>
      </c>
      <c r="G104" s="14">
        <v>25000000</v>
      </c>
      <c r="H104" s="14"/>
    </row>
    <row r="105" spans="5:8" x14ac:dyDescent="0.2">
      <c r="F105" s="17"/>
      <c r="G105" s="17"/>
      <c r="H105" s="17"/>
    </row>
    <row r="106" spans="5:8" x14ac:dyDescent="0.2">
      <c r="F106" s="17"/>
      <c r="G106" s="17"/>
      <c r="H106" s="17"/>
    </row>
    <row r="107" spans="5:8" x14ac:dyDescent="0.2">
      <c r="F107" s="17"/>
      <c r="G107" s="17"/>
      <c r="H107" s="17"/>
    </row>
    <row r="108" spans="5:8" x14ac:dyDescent="0.2">
      <c r="F108" s="17"/>
      <c r="G108" s="17"/>
      <c r="H108" s="17"/>
    </row>
    <row r="109" spans="5:8" x14ac:dyDescent="0.2">
      <c r="F109" s="17"/>
      <c r="G109" s="17"/>
      <c r="H109" s="17"/>
    </row>
    <row r="110" spans="5:8" x14ac:dyDescent="0.2">
      <c r="F110" s="17"/>
      <c r="G110" s="17"/>
      <c r="H110" s="17"/>
    </row>
    <row r="111" spans="5:8" x14ac:dyDescent="0.2">
      <c r="F111" s="17"/>
      <c r="G111" s="17"/>
      <c r="H111" s="17"/>
    </row>
    <row r="112" spans="5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17">
    <mergeCell ref="E98:H98"/>
    <mergeCell ref="E99:H99"/>
    <mergeCell ref="E88:H88"/>
    <mergeCell ref="E89:H89"/>
    <mergeCell ref="E90:H90"/>
    <mergeCell ref="E96:H96"/>
    <mergeCell ref="E97:H97"/>
    <mergeCell ref="E73:H73"/>
    <mergeCell ref="E74:H74"/>
    <mergeCell ref="E80:H80"/>
    <mergeCell ref="E81:H81"/>
    <mergeCell ref="E87:H87"/>
    <mergeCell ref="E72:H72"/>
    <mergeCell ref="E71:H71"/>
    <mergeCell ref="E70:H70"/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75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872031000</v>
      </c>
      <c r="G5" s="3">
        <v>919468000</v>
      </c>
      <c r="H5" s="3">
        <v>942293000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551404000</v>
      </c>
      <c r="G7" s="23">
        <f>SUM(G8:G20)</f>
        <v>609404000</v>
      </c>
      <c r="H7" s="23">
        <f>SUM(H8:H20)</f>
        <v>630858000</v>
      </c>
    </row>
    <row r="8" spans="5:8" x14ac:dyDescent="0.2">
      <c r="E8" s="24" t="s">
        <v>11</v>
      </c>
      <c r="F8" s="9">
        <v>453610000</v>
      </c>
      <c r="G8" s="9">
        <v>506748000</v>
      </c>
      <c r="H8" s="9">
        <v>523633000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/>
      <c r="G11" s="9"/>
      <c r="H11" s="9"/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>
        <v>2794000</v>
      </c>
      <c r="G14" s="25">
        <v>2906000</v>
      </c>
      <c r="H14" s="25">
        <v>2996000</v>
      </c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>
        <v>95000000</v>
      </c>
      <c r="G17" s="9">
        <v>99750000</v>
      </c>
      <c r="H17" s="9">
        <v>104229000</v>
      </c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10723000</v>
      </c>
      <c r="G21" s="3">
        <f>SUM(G22:G30)</f>
        <v>8300000</v>
      </c>
      <c r="H21" s="3">
        <f>SUM(H22:H30)</f>
        <v>8400000</v>
      </c>
    </row>
    <row r="22" spans="5:8" x14ac:dyDescent="0.2">
      <c r="E22" s="24" t="s">
        <v>25</v>
      </c>
      <c r="F22" s="25">
        <v>2200000</v>
      </c>
      <c r="G22" s="25">
        <v>2300000</v>
      </c>
      <c r="H22" s="25">
        <v>2400000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3023000</v>
      </c>
      <c r="G24" s="9"/>
      <c r="H24" s="9"/>
    </row>
    <row r="25" spans="5:8" x14ac:dyDescent="0.2">
      <c r="E25" s="24" t="s">
        <v>28</v>
      </c>
      <c r="F25" s="9">
        <v>5500000</v>
      </c>
      <c r="G25" s="9">
        <v>6000000</v>
      </c>
      <c r="H25" s="9">
        <v>6000000</v>
      </c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1434158000</v>
      </c>
      <c r="G31" s="16">
        <f>+G5+G6+G7+G21</f>
        <v>1537172000</v>
      </c>
      <c r="H31" s="16">
        <f>+H5+H6+H7+H21</f>
        <v>1581551000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100000000</v>
      </c>
      <c r="G33" s="3">
        <f>SUM(G34:G40)</f>
        <v>116429000</v>
      </c>
      <c r="H33" s="3">
        <f>SUM(H34:H40)</f>
        <v>224045000</v>
      </c>
    </row>
    <row r="34" spans="5:8" x14ac:dyDescent="0.2">
      <c r="E34" s="24" t="s">
        <v>19</v>
      </c>
      <c r="F34" s="9">
        <v>100000000</v>
      </c>
      <c r="G34" s="9">
        <v>116429000</v>
      </c>
      <c r="H34" s="9">
        <v>224045000</v>
      </c>
    </row>
    <row r="35" spans="5:8" x14ac:dyDescent="0.2">
      <c r="E35" s="24" t="s">
        <v>37</v>
      </c>
      <c r="F35" s="9"/>
      <c r="G35" s="9"/>
      <c r="H35" s="9"/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100000000</v>
      </c>
      <c r="G43" s="29">
        <f>+G33+G41</f>
        <v>116429000</v>
      </c>
      <c r="H43" s="29">
        <f>+H33+H41</f>
        <v>224045000</v>
      </c>
    </row>
    <row r="44" spans="5:8" ht="16.5" x14ac:dyDescent="0.3">
      <c r="E44" s="30" t="s">
        <v>42</v>
      </c>
      <c r="F44" s="31">
        <f>+F31+F43</f>
        <v>1534158000</v>
      </c>
      <c r="G44" s="31">
        <f>+G31+G43</f>
        <v>1653601000</v>
      </c>
      <c r="H44" s="31">
        <f>+H31+H43</f>
        <v>1805596000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ht="12.75" customHeight="1" x14ac:dyDescent="0.2">
      <c r="E70" s="39" t="s">
        <v>46</v>
      </c>
      <c r="F70" s="39"/>
      <c r="G70" s="39"/>
      <c r="H70" s="39"/>
    </row>
    <row r="71" spans="5:8" x14ac:dyDescent="0.2">
      <c r="E71" s="36" t="s">
        <v>46</v>
      </c>
      <c r="F71" s="36"/>
      <c r="G71" s="36"/>
      <c r="H71" s="36"/>
    </row>
    <row r="72" spans="5:8" ht="12.75" customHeight="1" x14ac:dyDescent="0.2">
      <c r="E72" s="38" t="s">
        <v>47</v>
      </c>
      <c r="F72" s="38"/>
      <c r="G72" s="38"/>
      <c r="H72" s="38"/>
    </row>
    <row r="73" spans="5:8" x14ac:dyDescent="0.2">
      <c r="E73" s="36" t="s">
        <v>46</v>
      </c>
      <c r="F73" s="36"/>
      <c r="G73" s="36"/>
      <c r="H73" s="36"/>
    </row>
    <row r="74" spans="5:8" x14ac:dyDescent="0.2">
      <c r="E74" s="38" t="s">
        <v>48</v>
      </c>
      <c r="F74" s="38"/>
      <c r="G74" s="38"/>
      <c r="H74" s="38"/>
    </row>
    <row r="75" spans="5:8" x14ac:dyDescent="0.2">
      <c r="E75" s="1" t="s">
        <v>76</v>
      </c>
      <c r="F75" s="14">
        <v>131888000</v>
      </c>
      <c r="G75" s="14">
        <v>143078000</v>
      </c>
      <c r="H75" s="14">
        <v>148335000</v>
      </c>
    </row>
    <row r="76" spans="5:8" x14ac:dyDescent="0.2">
      <c r="E76" s="1" t="s">
        <v>77</v>
      </c>
      <c r="F76" s="14">
        <v>113746000</v>
      </c>
      <c r="G76" s="14">
        <v>123396000</v>
      </c>
      <c r="H76" s="14">
        <v>127930000</v>
      </c>
    </row>
    <row r="77" spans="5:8" x14ac:dyDescent="0.2">
      <c r="E77" s="1" t="s">
        <v>78</v>
      </c>
      <c r="F77" s="14">
        <v>145675000</v>
      </c>
      <c r="G77" s="14">
        <v>158034000</v>
      </c>
      <c r="H77" s="14">
        <v>163841000</v>
      </c>
    </row>
    <row r="78" spans="5:8" x14ac:dyDescent="0.2">
      <c r="E78" s="1" t="s">
        <v>79</v>
      </c>
      <c r="F78" s="14">
        <v>58629000</v>
      </c>
      <c r="G78" s="14">
        <v>63603000</v>
      </c>
      <c r="H78" s="14">
        <v>65940000</v>
      </c>
    </row>
    <row r="79" spans="5:8" x14ac:dyDescent="0.2">
      <c r="E79" s="36" t="s">
        <v>46</v>
      </c>
      <c r="F79" s="36"/>
      <c r="G79" s="36"/>
      <c r="H79" s="36"/>
    </row>
    <row r="80" spans="5:8" x14ac:dyDescent="0.2">
      <c r="E80" s="38" t="s">
        <v>55</v>
      </c>
      <c r="F80" s="38"/>
      <c r="G80" s="38"/>
      <c r="H80" s="38"/>
    </row>
    <row r="81" spans="5:8" x14ac:dyDescent="0.2">
      <c r="E81" s="1" t="s">
        <v>76</v>
      </c>
      <c r="F81" s="14">
        <v>78872000</v>
      </c>
      <c r="G81" s="14">
        <v>81067000</v>
      </c>
      <c r="H81" s="14">
        <v>79877000</v>
      </c>
    </row>
    <row r="82" spans="5:8" x14ac:dyDescent="0.2">
      <c r="E82" s="1" t="s">
        <v>77</v>
      </c>
      <c r="F82" s="14">
        <v>68022000</v>
      </c>
      <c r="G82" s="14">
        <v>69915000</v>
      </c>
      <c r="H82" s="14">
        <v>68889000</v>
      </c>
    </row>
    <row r="83" spans="5:8" x14ac:dyDescent="0.2">
      <c r="E83" s="1" t="s">
        <v>78</v>
      </c>
      <c r="F83" s="14">
        <v>87116000</v>
      </c>
      <c r="G83" s="14">
        <v>89541000</v>
      </c>
      <c r="H83" s="14">
        <v>88227000</v>
      </c>
    </row>
    <row r="84" spans="5:8" x14ac:dyDescent="0.2">
      <c r="E84" s="1" t="s">
        <v>79</v>
      </c>
      <c r="F84" s="14">
        <v>35061000</v>
      </c>
      <c r="G84" s="14">
        <v>36037000</v>
      </c>
      <c r="H84" s="14">
        <v>35509000</v>
      </c>
    </row>
    <row r="85" spans="5:8" x14ac:dyDescent="0.2">
      <c r="E85" s="36" t="s">
        <v>46</v>
      </c>
      <c r="F85" s="36"/>
      <c r="G85" s="36"/>
      <c r="H85" s="36"/>
    </row>
    <row r="86" spans="5:8" x14ac:dyDescent="0.2">
      <c r="E86" s="36" t="s">
        <v>46</v>
      </c>
      <c r="F86" s="36"/>
      <c r="G86" s="36"/>
      <c r="H86" s="36"/>
    </row>
    <row r="87" spans="5:8" ht="12.75" customHeight="1" x14ac:dyDescent="0.2">
      <c r="E87" s="38" t="s">
        <v>56</v>
      </c>
      <c r="F87" s="38"/>
      <c r="G87" s="38"/>
      <c r="H87" s="38"/>
    </row>
    <row r="88" spans="5:8" x14ac:dyDescent="0.2">
      <c r="E88" s="36" t="s">
        <v>46</v>
      </c>
      <c r="F88" s="36"/>
      <c r="G88" s="36"/>
      <c r="H88" s="36"/>
    </row>
    <row r="89" spans="5:8" x14ac:dyDescent="0.2">
      <c r="E89" s="1" t="s">
        <v>76</v>
      </c>
      <c r="F89" s="14">
        <v>109213000</v>
      </c>
      <c r="G89" s="14">
        <v>122149000</v>
      </c>
      <c r="H89" s="14">
        <v>126260000</v>
      </c>
    </row>
    <row r="90" spans="5:8" x14ac:dyDescent="0.2">
      <c r="E90" s="1" t="s">
        <v>77</v>
      </c>
      <c r="F90" s="14">
        <v>110736000</v>
      </c>
      <c r="G90" s="14">
        <v>123853000</v>
      </c>
      <c r="H90" s="14">
        <v>128021000</v>
      </c>
    </row>
    <row r="91" spans="5:8" x14ac:dyDescent="0.2">
      <c r="E91" s="1" t="s">
        <v>78</v>
      </c>
      <c r="F91" s="14">
        <v>160542000</v>
      </c>
      <c r="G91" s="14">
        <v>179558000</v>
      </c>
      <c r="H91" s="14">
        <v>185601000</v>
      </c>
    </row>
    <row r="92" spans="5:8" x14ac:dyDescent="0.2">
      <c r="E92" s="1" t="s">
        <v>79</v>
      </c>
      <c r="F92" s="14">
        <v>68119000</v>
      </c>
      <c r="G92" s="14">
        <v>76187000</v>
      </c>
      <c r="H92" s="14">
        <v>78751000</v>
      </c>
    </row>
    <row r="93" spans="5:8" x14ac:dyDescent="0.2">
      <c r="E93" s="36" t="s">
        <v>46</v>
      </c>
      <c r="F93" s="36"/>
      <c r="G93" s="36"/>
      <c r="H93" s="36"/>
    </row>
    <row r="94" spans="5:8" x14ac:dyDescent="0.2">
      <c r="E94" s="36" t="s">
        <v>46</v>
      </c>
      <c r="F94" s="36"/>
      <c r="G94" s="36"/>
      <c r="H94" s="36"/>
    </row>
    <row r="95" spans="5:8" ht="12.75" customHeight="1" x14ac:dyDescent="0.2">
      <c r="E95" s="38" t="s">
        <v>57</v>
      </c>
      <c r="F95" s="38"/>
      <c r="G95" s="38"/>
      <c r="H95" s="38"/>
    </row>
    <row r="96" spans="5:8" x14ac:dyDescent="0.2">
      <c r="E96" s="36" t="s">
        <v>46</v>
      </c>
      <c r="F96" s="36"/>
      <c r="G96" s="36"/>
      <c r="H96" s="36"/>
    </row>
    <row r="97" spans="5:8" x14ac:dyDescent="0.2">
      <c r="E97" s="1" t="s">
        <v>76</v>
      </c>
      <c r="F97" s="14">
        <v>25125000</v>
      </c>
      <c r="G97" s="14">
        <v>26100000</v>
      </c>
      <c r="H97" s="14"/>
    </row>
    <row r="98" spans="5:8" x14ac:dyDescent="0.2">
      <c r="E98" s="1" t="s">
        <v>77</v>
      </c>
      <c r="F98" s="14">
        <v>23500000</v>
      </c>
      <c r="G98" s="14">
        <v>25129000</v>
      </c>
      <c r="H98" s="14"/>
    </row>
    <row r="99" spans="5:8" x14ac:dyDescent="0.2">
      <c r="E99" s="1" t="s">
        <v>78</v>
      </c>
      <c r="F99" s="14">
        <v>26000000</v>
      </c>
      <c r="G99" s="14">
        <v>26000000</v>
      </c>
      <c r="H99" s="14"/>
    </row>
    <row r="100" spans="5:8" x14ac:dyDescent="0.2">
      <c r="E100" s="1" t="s">
        <v>79</v>
      </c>
      <c r="F100" s="14">
        <v>25125000</v>
      </c>
      <c r="G100" s="14">
        <v>27000000</v>
      </c>
      <c r="H100" s="14"/>
    </row>
    <row r="101" spans="5:8" x14ac:dyDescent="0.2">
      <c r="F101" s="17"/>
      <c r="G101" s="17"/>
      <c r="H101" s="17"/>
    </row>
    <row r="102" spans="5:8" x14ac:dyDescent="0.2">
      <c r="F102" s="17"/>
      <c r="G102" s="17"/>
      <c r="H102" s="17"/>
    </row>
    <row r="103" spans="5:8" x14ac:dyDescent="0.2">
      <c r="F103" s="17"/>
      <c r="G103" s="17"/>
      <c r="H103" s="17"/>
    </row>
    <row r="104" spans="5:8" x14ac:dyDescent="0.2">
      <c r="F104" s="17"/>
      <c r="G104" s="17"/>
      <c r="H104" s="17"/>
    </row>
    <row r="105" spans="5:8" x14ac:dyDescent="0.2">
      <c r="F105" s="17"/>
      <c r="G105" s="17"/>
      <c r="H105" s="17"/>
    </row>
    <row r="106" spans="5:8" x14ac:dyDescent="0.2">
      <c r="F106" s="17"/>
      <c r="G106" s="17"/>
      <c r="H106" s="17"/>
    </row>
    <row r="107" spans="5:8" x14ac:dyDescent="0.2">
      <c r="F107" s="17"/>
      <c r="G107" s="17"/>
      <c r="H107" s="17"/>
    </row>
    <row r="108" spans="5:8" x14ac:dyDescent="0.2">
      <c r="F108" s="17"/>
      <c r="G108" s="17"/>
      <c r="H108" s="17"/>
    </row>
    <row r="109" spans="5:8" x14ac:dyDescent="0.2">
      <c r="F109" s="17"/>
      <c r="G109" s="17"/>
      <c r="H109" s="17"/>
    </row>
    <row r="110" spans="5:8" x14ac:dyDescent="0.2">
      <c r="F110" s="17"/>
      <c r="G110" s="17"/>
      <c r="H110" s="17"/>
    </row>
    <row r="111" spans="5:8" x14ac:dyDescent="0.2">
      <c r="F111" s="17"/>
      <c r="G111" s="17"/>
      <c r="H111" s="17"/>
    </row>
    <row r="112" spans="5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17">
    <mergeCell ref="E95:H95"/>
    <mergeCell ref="E96:H96"/>
    <mergeCell ref="E86:H86"/>
    <mergeCell ref="E87:H87"/>
    <mergeCell ref="E88:H88"/>
    <mergeCell ref="E93:H93"/>
    <mergeCell ref="E94:H94"/>
    <mergeCell ref="E73:H73"/>
    <mergeCell ref="E74:H74"/>
    <mergeCell ref="E79:H79"/>
    <mergeCell ref="E80:H80"/>
    <mergeCell ref="E85:H85"/>
    <mergeCell ref="E72:H72"/>
    <mergeCell ref="E71:H71"/>
    <mergeCell ref="E70:H70"/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E1:H200"/>
  <sheetViews>
    <sheetView showGridLines="0" tabSelected="1" workbookViewId="0">
      <selection activeCell="H75" sqref="H75"/>
    </sheetView>
  </sheetViews>
  <sheetFormatPr defaultRowHeight="12.75" x14ac:dyDescent="0.2"/>
  <cols>
    <col min="1" max="4" width="1.7109375" customWidth="1"/>
    <col min="5" max="5" width="75.28515625" customWidth="1"/>
    <col min="6" max="8" width="14.140625" bestFit="1" customWidth="1"/>
  </cols>
  <sheetData>
    <row r="1" spans="5:8" ht="14.45" customHeight="1" x14ac:dyDescent="0.25">
      <c r="E1" s="34" t="s">
        <v>0</v>
      </c>
      <c r="F1" s="34"/>
      <c r="G1" s="34"/>
      <c r="H1" s="34"/>
    </row>
    <row r="2" spans="5:8" x14ac:dyDescent="0.2">
      <c r="E2" s="35" t="s">
        <v>1</v>
      </c>
      <c r="F2" s="35"/>
      <c r="G2" s="35"/>
      <c r="H2" s="35"/>
    </row>
    <row r="3" spans="5:8" ht="25.5" x14ac:dyDescent="0.2">
      <c r="E3" s="18" t="s">
        <v>80</v>
      </c>
      <c r="F3" s="19" t="s">
        <v>3</v>
      </c>
      <c r="G3" s="19" t="s">
        <v>4</v>
      </c>
      <c r="H3" s="19" t="s">
        <v>5</v>
      </c>
    </row>
    <row r="4" spans="5:8" ht="16.5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x14ac:dyDescent="0.2">
      <c r="E5" s="22" t="s">
        <v>8</v>
      </c>
      <c r="F5" s="3">
        <v>130306000</v>
      </c>
      <c r="G5" s="3">
        <v>134705000</v>
      </c>
      <c r="H5" s="3">
        <v>139662000</v>
      </c>
    </row>
    <row r="6" spans="5:8" x14ac:dyDescent="0.2">
      <c r="E6" s="22" t="s">
        <v>9</v>
      </c>
      <c r="F6" s="3"/>
      <c r="G6" s="3"/>
      <c r="H6" s="3"/>
    </row>
    <row r="7" spans="5:8" ht="16.5" x14ac:dyDescent="0.3">
      <c r="E7" s="20" t="s">
        <v>10</v>
      </c>
      <c r="F7" s="23">
        <f>SUM(F8:F20)</f>
        <v>67838000</v>
      </c>
      <c r="G7" s="23">
        <f>SUM(G8:G20)</f>
        <v>76293000</v>
      </c>
      <c r="H7" s="23">
        <f>SUM(H8:H20)</f>
        <v>76224000</v>
      </c>
    </row>
    <row r="8" spans="5:8" x14ac:dyDescent="0.2">
      <c r="E8" s="24" t="s">
        <v>11</v>
      </c>
      <c r="F8" s="9">
        <v>24743000</v>
      </c>
      <c r="G8" s="9">
        <v>27081000</v>
      </c>
      <c r="H8" s="9">
        <v>27824000</v>
      </c>
    </row>
    <row r="9" spans="5:8" x14ac:dyDescent="0.2">
      <c r="E9" s="24" t="s">
        <v>12</v>
      </c>
      <c r="F9" s="9"/>
      <c r="G9" s="9"/>
      <c r="H9" s="9"/>
    </row>
    <row r="10" spans="5:8" x14ac:dyDescent="0.2">
      <c r="E10" s="24" t="s">
        <v>13</v>
      </c>
      <c r="F10" s="25"/>
      <c r="G10" s="25"/>
      <c r="H10" s="25"/>
    </row>
    <row r="11" spans="5:8" x14ac:dyDescent="0.2">
      <c r="E11" s="24" t="s">
        <v>14</v>
      </c>
      <c r="F11" s="9">
        <v>8095000</v>
      </c>
      <c r="G11" s="9">
        <v>12462000</v>
      </c>
      <c r="H11" s="9">
        <v>10000000</v>
      </c>
    </row>
    <row r="12" spans="5:8" x14ac:dyDescent="0.2">
      <c r="E12" s="24" t="s">
        <v>15</v>
      </c>
      <c r="F12" s="9"/>
      <c r="G12" s="9"/>
      <c r="H12" s="9"/>
    </row>
    <row r="13" spans="5:8" x14ac:dyDescent="0.2">
      <c r="E13" s="24" t="s">
        <v>16</v>
      </c>
      <c r="F13" s="25"/>
      <c r="G13" s="25"/>
      <c r="H13" s="25"/>
    </row>
    <row r="14" spans="5:8" x14ac:dyDescent="0.2">
      <c r="E14" s="24" t="s">
        <v>17</v>
      </c>
      <c r="F14" s="25"/>
      <c r="G14" s="25"/>
      <c r="H14" s="25"/>
    </row>
    <row r="15" spans="5:8" x14ac:dyDescent="0.2">
      <c r="E15" s="24" t="s">
        <v>18</v>
      </c>
      <c r="F15" s="25"/>
      <c r="G15" s="25"/>
      <c r="H15" s="25"/>
    </row>
    <row r="16" spans="5:8" x14ac:dyDescent="0.2">
      <c r="E16" s="24" t="s">
        <v>19</v>
      </c>
      <c r="F16" s="9"/>
      <c r="G16" s="9"/>
      <c r="H16" s="9"/>
    </row>
    <row r="17" spans="5:8" x14ac:dyDescent="0.2">
      <c r="E17" s="24" t="s">
        <v>20</v>
      </c>
      <c r="F17" s="9">
        <v>35000000</v>
      </c>
      <c r="G17" s="9">
        <v>36750000</v>
      </c>
      <c r="H17" s="9">
        <v>38400000</v>
      </c>
    </row>
    <row r="18" spans="5:8" x14ac:dyDescent="0.2">
      <c r="E18" s="24" t="s">
        <v>21</v>
      </c>
      <c r="F18" s="25"/>
      <c r="G18" s="25"/>
      <c r="H18" s="25"/>
    </row>
    <row r="19" spans="5:8" x14ac:dyDescent="0.2">
      <c r="E19" s="24" t="s">
        <v>22</v>
      </c>
      <c r="F19" s="9"/>
      <c r="G19" s="9"/>
      <c r="H19" s="9"/>
    </row>
    <row r="20" spans="5:8" x14ac:dyDescent="0.2">
      <c r="E20" s="24" t="s">
        <v>23</v>
      </c>
      <c r="F20" s="9"/>
      <c r="G20" s="9"/>
      <c r="H20" s="9"/>
    </row>
    <row r="21" spans="5:8" ht="16.5" x14ac:dyDescent="0.3">
      <c r="E21" s="20" t="s">
        <v>24</v>
      </c>
      <c r="F21" s="3">
        <f>SUM(F22:F30)</f>
        <v>4398000</v>
      </c>
      <c r="G21" s="3">
        <f>SUM(G22:G30)</f>
        <v>3100000</v>
      </c>
      <c r="H21" s="3">
        <f>SUM(H22:H30)</f>
        <v>3100000</v>
      </c>
    </row>
    <row r="22" spans="5:8" x14ac:dyDescent="0.2">
      <c r="E22" s="24" t="s">
        <v>25</v>
      </c>
      <c r="F22" s="25">
        <v>3000000</v>
      </c>
      <c r="G22" s="25">
        <v>3100000</v>
      </c>
      <c r="H22" s="25">
        <v>3100000</v>
      </c>
    </row>
    <row r="23" spans="5:8" x14ac:dyDescent="0.2">
      <c r="E23" s="24" t="s">
        <v>26</v>
      </c>
      <c r="F23" s="26"/>
      <c r="G23" s="26"/>
      <c r="H23" s="26"/>
    </row>
    <row r="24" spans="5:8" x14ac:dyDescent="0.2">
      <c r="E24" s="24" t="s">
        <v>27</v>
      </c>
      <c r="F24" s="9">
        <v>1398000</v>
      </c>
      <c r="G24" s="9"/>
      <c r="H24" s="9"/>
    </row>
    <row r="25" spans="5:8" x14ac:dyDescent="0.2">
      <c r="E25" s="24" t="s">
        <v>28</v>
      </c>
      <c r="F25" s="9"/>
      <c r="G25" s="9"/>
      <c r="H25" s="9"/>
    </row>
    <row r="26" spans="5:8" x14ac:dyDescent="0.2">
      <c r="E26" s="24" t="s">
        <v>29</v>
      </c>
      <c r="F26" s="25"/>
      <c r="G26" s="25"/>
      <c r="H26" s="25"/>
    </row>
    <row r="27" spans="5:8" x14ac:dyDescent="0.2">
      <c r="E27" s="24" t="s">
        <v>30</v>
      </c>
      <c r="F27" s="9"/>
      <c r="G27" s="9"/>
      <c r="H27" s="9"/>
    </row>
    <row r="28" spans="5:8" x14ac:dyDescent="0.2">
      <c r="E28" s="24" t="s">
        <v>31</v>
      </c>
      <c r="F28" s="9"/>
      <c r="G28" s="9"/>
      <c r="H28" s="9"/>
    </row>
    <row r="29" spans="5:8" x14ac:dyDescent="0.2">
      <c r="E29" s="24" t="s">
        <v>32</v>
      </c>
      <c r="F29" s="25"/>
      <c r="G29" s="25"/>
      <c r="H29" s="25"/>
    </row>
    <row r="30" spans="5:8" x14ac:dyDescent="0.2">
      <c r="E30" s="24" t="s">
        <v>33</v>
      </c>
      <c r="F30" s="9"/>
      <c r="G30" s="9"/>
      <c r="H30" s="9"/>
    </row>
    <row r="31" spans="5:8" ht="16.5" x14ac:dyDescent="0.3">
      <c r="E31" s="27" t="s">
        <v>34</v>
      </c>
      <c r="F31" s="16">
        <f>+F5+F6+F7+F21</f>
        <v>202542000</v>
      </c>
      <c r="G31" s="16">
        <f>+G5+G6+G7+G21</f>
        <v>214098000</v>
      </c>
      <c r="H31" s="16">
        <f>+H5+H6+H7+H21</f>
        <v>218986000</v>
      </c>
    </row>
    <row r="32" spans="5:8" ht="16.5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6.5" x14ac:dyDescent="0.3">
      <c r="E33" s="20" t="s">
        <v>36</v>
      </c>
      <c r="F33" s="3">
        <f>SUM(F34:F40)</f>
        <v>281000</v>
      </c>
      <c r="G33" s="3">
        <f>SUM(G34:G40)</f>
        <v>9156000</v>
      </c>
      <c r="H33" s="3">
        <f>SUM(H34:H40)</f>
        <v>7203000</v>
      </c>
    </row>
    <row r="34" spans="5:8" x14ac:dyDescent="0.2">
      <c r="E34" s="24" t="s">
        <v>19</v>
      </c>
      <c r="F34" s="9"/>
      <c r="G34" s="9"/>
      <c r="H34" s="9"/>
    </row>
    <row r="35" spans="5:8" x14ac:dyDescent="0.2">
      <c r="E35" s="24" t="s">
        <v>37</v>
      </c>
      <c r="F35" s="9">
        <v>281000</v>
      </c>
      <c r="G35" s="9">
        <v>9156000</v>
      </c>
      <c r="H35" s="9">
        <v>7203000</v>
      </c>
    </row>
    <row r="36" spans="5:8" x14ac:dyDescent="0.2">
      <c r="E36" s="24" t="s">
        <v>38</v>
      </c>
      <c r="F36" s="9"/>
      <c r="G36" s="9"/>
      <c r="H36" s="9"/>
    </row>
    <row r="37" spans="5:8" x14ac:dyDescent="0.2">
      <c r="E37" s="24" t="s">
        <v>39</v>
      </c>
      <c r="F37" s="9"/>
      <c r="G37" s="9"/>
      <c r="H37" s="9"/>
    </row>
    <row r="38" spans="5:8" x14ac:dyDescent="0.2">
      <c r="E38" s="24" t="s">
        <v>20</v>
      </c>
      <c r="F38" s="9"/>
      <c r="G38" s="9"/>
      <c r="H38" s="9"/>
    </row>
    <row r="39" spans="5:8" x14ac:dyDescent="0.2">
      <c r="E39" s="24" t="s">
        <v>11</v>
      </c>
      <c r="F39" s="9"/>
      <c r="G39" s="9"/>
      <c r="H39" s="9"/>
    </row>
    <row r="40" spans="5:8" x14ac:dyDescent="0.2">
      <c r="E40" s="24" t="s">
        <v>40</v>
      </c>
      <c r="F40" s="9"/>
      <c r="G40" s="9"/>
      <c r="H40" s="9"/>
    </row>
    <row r="41" spans="5:8" ht="16.5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x14ac:dyDescent="0.2">
      <c r="E42" s="24" t="s">
        <v>26</v>
      </c>
      <c r="F42" s="25"/>
      <c r="G42" s="25"/>
      <c r="H42" s="25"/>
    </row>
    <row r="43" spans="5:8" ht="16.5" x14ac:dyDescent="0.3">
      <c r="E43" s="27" t="s">
        <v>41</v>
      </c>
      <c r="F43" s="29">
        <f>+F33+F41</f>
        <v>281000</v>
      </c>
      <c r="G43" s="29">
        <f>+G33+G41</f>
        <v>9156000</v>
      </c>
      <c r="H43" s="29">
        <f>+H33+H41</f>
        <v>7203000</v>
      </c>
    </row>
    <row r="44" spans="5:8" ht="16.5" x14ac:dyDescent="0.3">
      <c r="E44" s="30" t="s">
        <v>42</v>
      </c>
      <c r="F44" s="31">
        <f>+F31+F43</f>
        <v>202823000</v>
      </c>
      <c r="G44" s="31">
        <f>+G31+G43</f>
        <v>223254000</v>
      </c>
      <c r="H44" s="31">
        <f>+H31+H43</f>
        <v>226189000</v>
      </c>
    </row>
    <row r="45" spans="5:8" ht="16.5" x14ac:dyDescent="0.3">
      <c r="E45" s="40"/>
      <c r="F45" s="41"/>
      <c r="G45" s="41"/>
      <c r="H45" s="41"/>
    </row>
    <row r="46" spans="5:8" x14ac:dyDescent="0.2">
      <c r="E46" s="2" t="s">
        <v>113</v>
      </c>
      <c r="F46" s="23">
        <f>F47</f>
        <v>0</v>
      </c>
      <c r="G46" s="23">
        <f t="shared" ref="G46:H46" si="0">G47</f>
        <v>0</v>
      </c>
      <c r="H46" s="23">
        <f t="shared" si="0"/>
        <v>0</v>
      </c>
    </row>
    <row r="47" spans="5:8" x14ac:dyDescent="0.2">
      <c r="E47" s="2" t="s">
        <v>114</v>
      </c>
      <c r="F47" s="43"/>
      <c r="G47" s="42"/>
      <c r="H47" s="44"/>
    </row>
    <row r="48" spans="5:8" x14ac:dyDescent="0.2">
      <c r="E48" s="32"/>
      <c r="F48" s="3"/>
      <c r="G48" s="3"/>
      <c r="H48" s="3"/>
    </row>
    <row r="49" spans="5:8" x14ac:dyDescent="0.2">
      <c r="E49" s="2" t="s">
        <v>115</v>
      </c>
      <c r="F49" s="3">
        <f>SUM(F50:F53)</f>
        <v>0</v>
      </c>
      <c r="G49" s="3">
        <f>SUM(G50:G53)</f>
        <v>0</v>
      </c>
      <c r="H49" s="3">
        <f>SUM(H50:H53)</f>
        <v>0</v>
      </c>
    </row>
    <row r="50" spans="5:8" x14ac:dyDescent="0.2">
      <c r="E50" s="4" t="s">
        <v>116</v>
      </c>
      <c r="F50" s="5"/>
      <c r="G50" s="6"/>
      <c r="H50" s="7"/>
    </row>
    <row r="51" spans="5:8" x14ac:dyDescent="0.2">
      <c r="E51" s="4" t="s">
        <v>117</v>
      </c>
      <c r="F51" s="8"/>
      <c r="G51" s="9"/>
      <c r="H51" s="10"/>
    </row>
    <row r="52" spans="5:8" x14ac:dyDescent="0.2">
      <c r="E52" s="4" t="s">
        <v>118</v>
      </c>
      <c r="F52" s="8"/>
      <c r="G52" s="9"/>
      <c r="H52" s="10"/>
    </row>
    <row r="53" spans="5:8" x14ac:dyDescent="0.2">
      <c r="E53" s="4" t="s">
        <v>119</v>
      </c>
      <c r="F53" s="11"/>
      <c r="G53" s="12"/>
      <c r="H53" s="13"/>
    </row>
    <row r="54" spans="5:8" x14ac:dyDescent="0.2">
      <c r="F54" s="14"/>
      <c r="G54" s="14"/>
      <c r="H54" s="14"/>
    </row>
    <row r="55" spans="5:8" x14ac:dyDescent="0.2">
      <c r="E55" s="2" t="s">
        <v>120</v>
      </c>
      <c r="F55" s="3">
        <f>SUM(F56:F58)</f>
        <v>0</v>
      </c>
      <c r="G55" s="3">
        <f>SUM(G56:G58)</f>
        <v>0</v>
      </c>
      <c r="H55" s="3">
        <f>SUM(H56:H58)</f>
        <v>0</v>
      </c>
    </row>
    <row r="56" spans="5:8" ht="25.5" x14ac:dyDescent="0.2">
      <c r="E56" s="33" t="s">
        <v>121</v>
      </c>
      <c r="F56" s="5"/>
      <c r="G56" s="6"/>
      <c r="H56" s="7"/>
    </row>
    <row r="57" spans="5:8" ht="25.5" x14ac:dyDescent="0.2">
      <c r="E57" s="33" t="s">
        <v>122</v>
      </c>
      <c r="F57" s="11"/>
      <c r="G57" s="12"/>
      <c r="H57" s="13"/>
    </row>
    <row r="58" spans="5:8" x14ac:dyDescent="0.2">
      <c r="F58" s="6"/>
      <c r="G58" s="6"/>
      <c r="H58" s="6"/>
    </row>
    <row r="59" spans="5:8" x14ac:dyDescent="0.2">
      <c r="E59" s="2" t="s">
        <v>123</v>
      </c>
      <c r="F59" s="3">
        <f>SUM(F60:F61)</f>
        <v>0</v>
      </c>
      <c r="G59" s="3">
        <f t="shared" ref="G59:H59" si="1">SUM(G60:G61)</f>
        <v>0</v>
      </c>
      <c r="H59" s="3">
        <f t="shared" si="1"/>
        <v>0</v>
      </c>
    </row>
    <row r="60" spans="5:8" x14ac:dyDescent="0.2">
      <c r="E60" s="4" t="s">
        <v>124</v>
      </c>
      <c r="F60" s="5"/>
      <c r="G60" s="6"/>
      <c r="H60" s="7"/>
    </row>
    <row r="61" spans="5:8" x14ac:dyDescent="0.2">
      <c r="E61" s="4" t="s">
        <v>125</v>
      </c>
      <c r="F61" s="11"/>
      <c r="G61" s="12"/>
      <c r="H61" s="13"/>
    </row>
    <row r="62" spans="5:8" x14ac:dyDescent="0.2">
      <c r="E62" s="4"/>
      <c r="F62" s="6"/>
      <c r="G62" s="6"/>
      <c r="H62" s="6"/>
    </row>
    <row r="63" spans="5:8" x14ac:dyDescent="0.2">
      <c r="E63" s="2" t="s">
        <v>126</v>
      </c>
      <c r="F63" s="45">
        <f>SUM(F64)</f>
        <v>0</v>
      </c>
      <c r="G63" s="45">
        <f t="shared" ref="G63:H63" si="2">SUM(G64)</f>
        <v>0</v>
      </c>
      <c r="H63" s="45">
        <f t="shared" si="2"/>
        <v>0</v>
      </c>
    </row>
    <row r="64" spans="5:8" x14ac:dyDescent="0.2">
      <c r="E64" t="s">
        <v>127</v>
      </c>
      <c r="F64" s="46"/>
      <c r="G64" s="47"/>
      <c r="H64" s="48"/>
    </row>
    <row r="65" spans="5:8" x14ac:dyDescent="0.2">
      <c r="E65" s="2"/>
      <c r="F65" s="3"/>
      <c r="G65" s="3"/>
      <c r="H65" s="3"/>
    </row>
    <row r="66" spans="5:8" x14ac:dyDescent="0.2">
      <c r="E66" s="2" t="s">
        <v>128</v>
      </c>
      <c r="F66" s="12">
        <f>SUM(F67:F67)</f>
        <v>0</v>
      </c>
      <c r="G66" s="12">
        <f>SUM(G67:G67)</f>
        <v>0</v>
      </c>
      <c r="H66" s="12">
        <f>SUM(H67:H67)</f>
        <v>0</v>
      </c>
    </row>
    <row r="67" spans="5:8" x14ac:dyDescent="0.2">
      <c r="E67" s="4" t="s">
        <v>129</v>
      </c>
      <c r="F67" s="8"/>
      <c r="G67" s="9"/>
      <c r="H67" s="10"/>
    </row>
    <row r="68" spans="5:8" x14ac:dyDescent="0.2">
      <c r="E68" s="4"/>
      <c r="F68" s="11"/>
      <c r="G68" s="12"/>
      <c r="H68" s="13"/>
    </row>
    <row r="69" spans="5:8" x14ac:dyDescent="0.2">
      <c r="E69" s="15" t="s">
        <v>112</v>
      </c>
      <c r="F69" s="16">
        <f>SUM(F46+F49+F55+F59+F63+F66)</f>
        <v>0</v>
      </c>
      <c r="G69" s="16">
        <f t="shared" ref="G69:H69" si="3">SUM(G46+G49+G55+G59+G63+G66)</f>
        <v>0</v>
      </c>
      <c r="H69" s="16">
        <f t="shared" si="3"/>
        <v>0</v>
      </c>
    </row>
    <row r="70" spans="5:8" x14ac:dyDescent="0.2">
      <c r="F70" s="17"/>
      <c r="G70" s="17"/>
      <c r="H70" s="17"/>
    </row>
    <row r="71" spans="5:8" x14ac:dyDescent="0.2">
      <c r="F71" s="17"/>
      <c r="G71" s="17"/>
      <c r="H71" s="17"/>
    </row>
    <row r="72" spans="5:8" x14ac:dyDescent="0.2">
      <c r="F72" s="17"/>
      <c r="G72" s="17"/>
      <c r="H72" s="17"/>
    </row>
    <row r="73" spans="5:8" x14ac:dyDescent="0.2">
      <c r="F73" s="17"/>
      <c r="G73" s="17"/>
      <c r="H73" s="17"/>
    </row>
    <row r="74" spans="5:8" x14ac:dyDescent="0.2">
      <c r="F74" s="17"/>
      <c r="G74" s="17"/>
      <c r="H74" s="17"/>
    </row>
    <row r="75" spans="5:8" x14ac:dyDescent="0.2">
      <c r="F75" s="17"/>
      <c r="G75" s="17"/>
      <c r="H75" s="17"/>
    </row>
    <row r="76" spans="5:8" x14ac:dyDescent="0.2">
      <c r="F76" s="17"/>
      <c r="G76" s="17"/>
      <c r="H76" s="17"/>
    </row>
    <row r="77" spans="5:8" x14ac:dyDescent="0.2">
      <c r="F77" s="17"/>
      <c r="G77" s="17"/>
      <c r="H77" s="17"/>
    </row>
    <row r="78" spans="5:8" x14ac:dyDescent="0.2">
      <c r="F78" s="17"/>
      <c r="G78" s="17"/>
      <c r="H78" s="17"/>
    </row>
    <row r="79" spans="5:8" x14ac:dyDescent="0.2">
      <c r="F79" s="17"/>
      <c r="G79" s="17"/>
      <c r="H79" s="17"/>
    </row>
    <row r="80" spans="5:8" x14ac:dyDescent="0.2">
      <c r="F80" s="17"/>
      <c r="G80" s="17"/>
      <c r="H80" s="17"/>
    </row>
    <row r="81" spans="6:8" x14ac:dyDescent="0.2">
      <c r="F81" s="17"/>
      <c r="G81" s="17"/>
      <c r="H81" s="17"/>
    </row>
    <row r="82" spans="6:8" x14ac:dyDescent="0.2">
      <c r="F82" s="17"/>
      <c r="G82" s="17"/>
      <c r="H82" s="17"/>
    </row>
    <row r="83" spans="6:8" x14ac:dyDescent="0.2">
      <c r="F83" s="17"/>
      <c r="G83" s="17"/>
      <c r="H83" s="17"/>
    </row>
    <row r="84" spans="6:8" x14ac:dyDescent="0.2">
      <c r="F84" s="17"/>
      <c r="G84" s="17"/>
      <c r="H84" s="17"/>
    </row>
    <row r="85" spans="6:8" x14ac:dyDescent="0.2">
      <c r="F85" s="17"/>
      <c r="G85" s="17"/>
      <c r="H85" s="17"/>
    </row>
    <row r="86" spans="6:8" x14ac:dyDescent="0.2">
      <c r="F86" s="17"/>
      <c r="G86" s="17"/>
      <c r="H86" s="17"/>
    </row>
    <row r="87" spans="6:8" x14ac:dyDescent="0.2">
      <c r="F87" s="17"/>
      <c r="G87" s="17"/>
      <c r="H87" s="17"/>
    </row>
    <row r="88" spans="6:8" x14ac:dyDescent="0.2">
      <c r="F88" s="17"/>
      <c r="G88" s="17"/>
      <c r="H88" s="17"/>
    </row>
    <row r="89" spans="6:8" x14ac:dyDescent="0.2">
      <c r="F89" s="17"/>
      <c r="G89" s="17"/>
      <c r="H89" s="17"/>
    </row>
    <row r="90" spans="6:8" x14ac:dyDescent="0.2">
      <c r="F90" s="17"/>
      <c r="G90" s="17"/>
      <c r="H90" s="17"/>
    </row>
    <row r="91" spans="6:8" x14ac:dyDescent="0.2">
      <c r="F91" s="17"/>
      <c r="G91" s="17"/>
      <c r="H91" s="17"/>
    </row>
    <row r="92" spans="6:8" x14ac:dyDescent="0.2">
      <c r="F92" s="17"/>
      <c r="G92" s="17"/>
      <c r="H92" s="17"/>
    </row>
    <row r="93" spans="6:8" x14ac:dyDescent="0.2">
      <c r="F93" s="17"/>
      <c r="G93" s="17"/>
      <c r="H93" s="17"/>
    </row>
    <row r="94" spans="6:8" x14ac:dyDescent="0.2">
      <c r="F94" s="17"/>
      <c r="G94" s="17"/>
      <c r="H94" s="17"/>
    </row>
    <row r="95" spans="6:8" x14ac:dyDescent="0.2">
      <c r="F95" s="17"/>
      <c r="G95" s="17"/>
      <c r="H95" s="17"/>
    </row>
    <row r="96" spans="6:8" x14ac:dyDescent="0.2">
      <c r="F96" s="17"/>
      <c r="G96" s="17"/>
      <c r="H96" s="17"/>
    </row>
    <row r="97" spans="6:8" x14ac:dyDescent="0.2">
      <c r="F97" s="17"/>
      <c r="G97" s="17"/>
      <c r="H97" s="17"/>
    </row>
    <row r="98" spans="6:8" x14ac:dyDescent="0.2">
      <c r="F98" s="17"/>
      <c r="G98" s="17"/>
      <c r="H98" s="17"/>
    </row>
    <row r="99" spans="6:8" x14ac:dyDescent="0.2">
      <c r="F99" s="17"/>
      <c r="G99" s="17"/>
      <c r="H99" s="17"/>
    </row>
    <row r="100" spans="6:8" x14ac:dyDescent="0.2">
      <c r="F100" s="17"/>
      <c r="G100" s="17"/>
      <c r="H100" s="17"/>
    </row>
    <row r="101" spans="6:8" x14ac:dyDescent="0.2">
      <c r="F101" s="17"/>
      <c r="G101" s="17"/>
      <c r="H101" s="17"/>
    </row>
    <row r="102" spans="6:8" x14ac:dyDescent="0.2">
      <c r="F102" s="17"/>
      <c r="G102" s="17"/>
      <c r="H102" s="17"/>
    </row>
    <row r="103" spans="6:8" x14ac:dyDescent="0.2">
      <c r="F103" s="17"/>
      <c r="G103" s="17"/>
      <c r="H103" s="17"/>
    </row>
    <row r="104" spans="6:8" x14ac:dyDescent="0.2">
      <c r="F104" s="17"/>
      <c r="G104" s="17"/>
      <c r="H104" s="17"/>
    </row>
    <row r="105" spans="6:8" x14ac:dyDescent="0.2">
      <c r="F105" s="17"/>
      <c r="G105" s="17"/>
      <c r="H105" s="17"/>
    </row>
    <row r="106" spans="6:8" x14ac:dyDescent="0.2">
      <c r="F106" s="17"/>
      <c r="G106" s="17"/>
      <c r="H106" s="17"/>
    </row>
    <row r="107" spans="6:8" x14ac:dyDescent="0.2">
      <c r="F107" s="17"/>
      <c r="G107" s="17"/>
      <c r="H107" s="17"/>
    </row>
    <row r="108" spans="6:8" x14ac:dyDescent="0.2">
      <c r="F108" s="17"/>
      <c r="G108" s="17"/>
      <c r="H108" s="17"/>
    </row>
    <row r="109" spans="6:8" x14ac:dyDescent="0.2">
      <c r="F109" s="17"/>
      <c r="G109" s="17"/>
      <c r="H109" s="17"/>
    </row>
    <row r="110" spans="6:8" x14ac:dyDescent="0.2">
      <c r="F110" s="17"/>
      <c r="G110" s="17"/>
      <c r="H110" s="17"/>
    </row>
    <row r="111" spans="6:8" x14ac:dyDescent="0.2">
      <c r="F111" s="17"/>
      <c r="G111" s="17"/>
      <c r="H111" s="17"/>
    </row>
    <row r="112" spans="6:8" x14ac:dyDescent="0.2">
      <c r="F112" s="17"/>
      <c r="G112" s="17"/>
      <c r="H112" s="17"/>
    </row>
    <row r="113" spans="6:8" x14ac:dyDescent="0.2">
      <c r="F113" s="17"/>
      <c r="G113" s="17"/>
      <c r="H113" s="17"/>
    </row>
    <row r="114" spans="6:8" x14ac:dyDescent="0.2">
      <c r="F114" s="17"/>
      <c r="G114" s="17"/>
      <c r="H114" s="17"/>
    </row>
    <row r="115" spans="6:8" x14ac:dyDescent="0.2">
      <c r="F115" s="17"/>
      <c r="G115" s="17"/>
      <c r="H115" s="17"/>
    </row>
    <row r="116" spans="6:8" x14ac:dyDescent="0.2">
      <c r="F116" s="17"/>
      <c r="G116" s="17"/>
      <c r="H116" s="17"/>
    </row>
    <row r="117" spans="6:8" x14ac:dyDescent="0.2">
      <c r="F117" s="17"/>
      <c r="G117" s="17"/>
      <c r="H117" s="17"/>
    </row>
    <row r="118" spans="6:8" x14ac:dyDescent="0.2">
      <c r="F118" s="17"/>
      <c r="G118" s="17"/>
      <c r="H118" s="17"/>
    </row>
    <row r="119" spans="6:8" x14ac:dyDescent="0.2">
      <c r="F119" s="17"/>
      <c r="G119" s="17"/>
      <c r="H119" s="17"/>
    </row>
    <row r="120" spans="6:8" x14ac:dyDescent="0.2">
      <c r="F120" s="17"/>
      <c r="G120" s="17"/>
      <c r="H120" s="17"/>
    </row>
    <row r="121" spans="6:8" x14ac:dyDescent="0.2">
      <c r="F121" s="17"/>
      <c r="G121" s="17"/>
      <c r="H121" s="17"/>
    </row>
    <row r="122" spans="6:8" x14ac:dyDescent="0.2">
      <c r="F122" s="17"/>
      <c r="G122" s="17"/>
      <c r="H122" s="17"/>
    </row>
    <row r="123" spans="6:8" x14ac:dyDescent="0.2">
      <c r="F123" s="17"/>
      <c r="G123" s="17"/>
      <c r="H123" s="17"/>
    </row>
    <row r="124" spans="6:8" x14ac:dyDescent="0.2">
      <c r="F124" s="17"/>
      <c r="G124" s="17"/>
      <c r="H124" s="17"/>
    </row>
    <row r="125" spans="6:8" x14ac:dyDescent="0.2">
      <c r="F125" s="17"/>
      <c r="G125" s="17"/>
      <c r="H125" s="17"/>
    </row>
    <row r="126" spans="6:8" x14ac:dyDescent="0.2">
      <c r="F126" s="17"/>
      <c r="G126" s="17"/>
      <c r="H126" s="17"/>
    </row>
    <row r="127" spans="6:8" x14ac:dyDescent="0.2">
      <c r="F127" s="17"/>
      <c r="G127" s="17"/>
      <c r="H127" s="17"/>
    </row>
    <row r="128" spans="6:8" x14ac:dyDescent="0.2">
      <c r="F128" s="17"/>
      <c r="G128" s="17"/>
      <c r="H128" s="17"/>
    </row>
    <row r="129" spans="6:8" x14ac:dyDescent="0.2">
      <c r="F129" s="17"/>
      <c r="G129" s="17"/>
      <c r="H129" s="17"/>
    </row>
    <row r="130" spans="6:8" x14ac:dyDescent="0.2">
      <c r="F130" s="17"/>
      <c r="G130" s="17"/>
      <c r="H130" s="17"/>
    </row>
    <row r="131" spans="6:8" x14ac:dyDescent="0.2">
      <c r="F131" s="17"/>
      <c r="G131" s="17"/>
      <c r="H131" s="17"/>
    </row>
    <row r="132" spans="6:8" x14ac:dyDescent="0.2">
      <c r="F132" s="17"/>
      <c r="G132" s="17"/>
      <c r="H132" s="17"/>
    </row>
    <row r="133" spans="6:8" x14ac:dyDescent="0.2">
      <c r="F133" s="17"/>
      <c r="G133" s="17"/>
      <c r="H133" s="17"/>
    </row>
    <row r="134" spans="6:8" x14ac:dyDescent="0.2">
      <c r="F134" s="17"/>
      <c r="G134" s="17"/>
      <c r="H134" s="17"/>
    </row>
    <row r="135" spans="6:8" x14ac:dyDescent="0.2">
      <c r="F135" s="17"/>
      <c r="G135" s="17"/>
      <c r="H135" s="17"/>
    </row>
    <row r="136" spans="6:8" x14ac:dyDescent="0.2">
      <c r="F136" s="17"/>
      <c r="G136" s="17"/>
      <c r="H136" s="17"/>
    </row>
    <row r="137" spans="6:8" x14ac:dyDescent="0.2">
      <c r="F137" s="17"/>
      <c r="G137" s="17"/>
      <c r="H137" s="17"/>
    </row>
    <row r="138" spans="6:8" x14ac:dyDescent="0.2">
      <c r="F138" s="17"/>
      <c r="G138" s="17"/>
      <c r="H138" s="17"/>
    </row>
    <row r="139" spans="6:8" x14ac:dyDescent="0.2">
      <c r="F139" s="17"/>
      <c r="G139" s="17"/>
      <c r="H139" s="17"/>
    </row>
    <row r="140" spans="6:8" x14ac:dyDescent="0.2">
      <c r="F140" s="17"/>
      <c r="G140" s="17"/>
      <c r="H140" s="17"/>
    </row>
    <row r="141" spans="6:8" x14ac:dyDescent="0.2">
      <c r="F141" s="17"/>
      <c r="G141" s="17"/>
      <c r="H141" s="17"/>
    </row>
    <row r="142" spans="6:8" x14ac:dyDescent="0.2">
      <c r="F142" s="17"/>
      <c r="G142" s="17"/>
      <c r="H142" s="17"/>
    </row>
    <row r="143" spans="6:8" x14ac:dyDescent="0.2">
      <c r="F143" s="17"/>
      <c r="G143" s="17"/>
      <c r="H143" s="17"/>
    </row>
    <row r="144" spans="6:8" x14ac:dyDescent="0.2">
      <c r="F144" s="17"/>
      <c r="G144" s="17"/>
      <c r="H144" s="17"/>
    </row>
    <row r="145" spans="6:8" x14ac:dyDescent="0.2">
      <c r="F145" s="17"/>
      <c r="G145" s="17"/>
      <c r="H145" s="17"/>
    </row>
    <row r="146" spans="6:8" x14ac:dyDescent="0.2">
      <c r="F146" s="17"/>
      <c r="G146" s="17"/>
      <c r="H146" s="17"/>
    </row>
    <row r="147" spans="6:8" x14ac:dyDescent="0.2">
      <c r="F147" s="17"/>
      <c r="G147" s="17"/>
      <c r="H147" s="17"/>
    </row>
    <row r="148" spans="6:8" x14ac:dyDescent="0.2">
      <c r="F148" s="17"/>
      <c r="G148" s="17"/>
      <c r="H148" s="17"/>
    </row>
    <row r="149" spans="6:8" x14ac:dyDescent="0.2">
      <c r="F149" s="17"/>
      <c r="G149" s="17"/>
      <c r="H149" s="17"/>
    </row>
    <row r="150" spans="6:8" x14ac:dyDescent="0.2">
      <c r="F150" s="17"/>
      <c r="G150" s="17"/>
      <c r="H150" s="17"/>
    </row>
    <row r="151" spans="6:8" x14ac:dyDescent="0.2">
      <c r="F151" s="17"/>
      <c r="G151" s="17"/>
      <c r="H151" s="17"/>
    </row>
    <row r="152" spans="6:8" x14ac:dyDescent="0.2">
      <c r="F152" s="17"/>
      <c r="G152" s="17"/>
      <c r="H152" s="17"/>
    </row>
    <row r="153" spans="6:8" x14ac:dyDescent="0.2">
      <c r="F153" s="17"/>
      <c r="G153" s="17"/>
      <c r="H153" s="17"/>
    </row>
    <row r="154" spans="6:8" x14ac:dyDescent="0.2">
      <c r="F154" s="17"/>
      <c r="G154" s="17"/>
      <c r="H154" s="17"/>
    </row>
    <row r="155" spans="6:8" x14ac:dyDescent="0.2">
      <c r="F155" s="17"/>
      <c r="G155" s="17"/>
      <c r="H155" s="17"/>
    </row>
    <row r="156" spans="6:8" x14ac:dyDescent="0.2">
      <c r="F156" s="17"/>
      <c r="G156" s="17"/>
      <c r="H156" s="17"/>
    </row>
    <row r="157" spans="6:8" x14ac:dyDescent="0.2">
      <c r="F157" s="17"/>
      <c r="G157" s="17"/>
      <c r="H157" s="17"/>
    </row>
    <row r="158" spans="6:8" x14ac:dyDescent="0.2">
      <c r="F158" s="17"/>
      <c r="G158" s="17"/>
      <c r="H158" s="17"/>
    </row>
    <row r="159" spans="6:8" x14ac:dyDescent="0.2">
      <c r="F159" s="17"/>
      <c r="G159" s="17"/>
      <c r="H159" s="17"/>
    </row>
    <row r="160" spans="6:8" x14ac:dyDescent="0.2">
      <c r="F160" s="17"/>
      <c r="G160" s="17"/>
      <c r="H160" s="17"/>
    </row>
    <row r="161" spans="6:8" x14ac:dyDescent="0.2">
      <c r="F161" s="17"/>
      <c r="G161" s="17"/>
      <c r="H161" s="17"/>
    </row>
    <row r="162" spans="6:8" x14ac:dyDescent="0.2">
      <c r="F162" s="17"/>
      <c r="G162" s="17"/>
      <c r="H162" s="17"/>
    </row>
    <row r="163" spans="6:8" x14ac:dyDescent="0.2">
      <c r="F163" s="17"/>
      <c r="G163" s="17"/>
      <c r="H163" s="17"/>
    </row>
    <row r="164" spans="6:8" x14ac:dyDescent="0.2">
      <c r="F164" s="17"/>
      <c r="G164" s="17"/>
      <c r="H164" s="17"/>
    </row>
    <row r="165" spans="6:8" x14ac:dyDescent="0.2">
      <c r="F165" s="17"/>
      <c r="G165" s="17"/>
      <c r="H165" s="17"/>
    </row>
    <row r="166" spans="6:8" x14ac:dyDescent="0.2">
      <c r="F166" s="17"/>
      <c r="G166" s="17"/>
      <c r="H166" s="17"/>
    </row>
    <row r="167" spans="6:8" x14ac:dyDescent="0.2">
      <c r="F167" s="17"/>
      <c r="G167" s="17"/>
      <c r="H167" s="17"/>
    </row>
    <row r="168" spans="6:8" x14ac:dyDescent="0.2">
      <c r="F168" s="17"/>
      <c r="G168" s="17"/>
      <c r="H168" s="17"/>
    </row>
    <row r="169" spans="6:8" x14ac:dyDescent="0.2">
      <c r="F169" s="17"/>
      <c r="G169" s="17"/>
      <c r="H169" s="17"/>
    </row>
    <row r="170" spans="6:8" x14ac:dyDescent="0.2">
      <c r="F170" s="17"/>
      <c r="G170" s="17"/>
      <c r="H170" s="17"/>
    </row>
    <row r="171" spans="6:8" x14ac:dyDescent="0.2">
      <c r="F171" s="17"/>
      <c r="G171" s="17"/>
      <c r="H171" s="17"/>
    </row>
    <row r="172" spans="6:8" x14ac:dyDescent="0.2">
      <c r="F172" s="17"/>
      <c r="G172" s="17"/>
      <c r="H172" s="17"/>
    </row>
    <row r="173" spans="6:8" x14ac:dyDescent="0.2">
      <c r="F173" s="17"/>
      <c r="G173" s="17"/>
      <c r="H173" s="17"/>
    </row>
    <row r="174" spans="6:8" x14ac:dyDescent="0.2">
      <c r="F174" s="17"/>
      <c r="G174" s="17"/>
      <c r="H174" s="17"/>
    </row>
    <row r="175" spans="6:8" x14ac:dyDescent="0.2">
      <c r="F175" s="17"/>
      <c r="G175" s="17"/>
      <c r="H175" s="17"/>
    </row>
    <row r="176" spans="6:8" x14ac:dyDescent="0.2">
      <c r="F176" s="17"/>
      <c r="G176" s="17"/>
      <c r="H176" s="17"/>
    </row>
    <row r="177" spans="6:8" x14ac:dyDescent="0.2">
      <c r="F177" s="17"/>
      <c r="G177" s="17"/>
      <c r="H177" s="17"/>
    </row>
    <row r="178" spans="6:8" x14ac:dyDescent="0.2">
      <c r="F178" s="17"/>
      <c r="G178" s="17"/>
      <c r="H178" s="17"/>
    </row>
    <row r="179" spans="6:8" x14ac:dyDescent="0.2">
      <c r="F179" s="17"/>
      <c r="G179" s="17"/>
      <c r="H179" s="17"/>
    </row>
    <row r="180" spans="6:8" x14ac:dyDescent="0.2">
      <c r="F180" s="17"/>
      <c r="G180" s="17"/>
      <c r="H180" s="17"/>
    </row>
    <row r="181" spans="6:8" x14ac:dyDescent="0.2">
      <c r="F181" s="17"/>
      <c r="G181" s="17"/>
      <c r="H181" s="17"/>
    </row>
    <row r="182" spans="6:8" x14ac:dyDescent="0.2">
      <c r="F182" s="17"/>
      <c r="G182" s="17"/>
      <c r="H182" s="17"/>
    </row>
    <row r="183" spans="6:8" x14ac:dyDescent="0.2">
      <c r="F183" s="17"/>
      <c r="G183" s="17"/>
      <c r="H183" s="17"/>
    </row>
    <row r="184" spans="6:8" x14ac:dyDescent="0.2">
      <c r="F184" s="17"/>
      <c r="G184" s="17"/>
      <c r="H184" s="17"/>
    </row>
    <row r="185" spans="6:8" x14ac:dyDescent="0.2">
      <c r="F185" s="17"/>
      <c r="G185" s="17"/>
      <c r="H185" s="17"/>
    </row>
    <row r="186" spans="6:8" x14ac:dyDescent="0.2">
      <c r="F186" s="17"/>
      <c r="G186" s="17"/>
      <c r="H186" s="17"/>
    </row>
    <row r="187" spans="6:8" x14ac:dyDescent="0.2">
      <c r="F187" s="17"/>
      <c r="G187" s="17"/>
      <c r="H187" s="17"/>
    </row>
    <row r="188" spans="6:8" x14ac:dyDescent="0.2">
      <c r="F188" s="17"/>
      <c r="G188" s="17"/>
      <c r="H188" s="17"/>
    </row>
    <row r="189" spans="6:8" x14ac:dyDescent="0.2">
      <c r="F189" s="17"/>
      <c r="G189" s="17"/>
      <c r="H189" s="17"/>
    </row>
    <row r="190" spans="6:8" x14ac:dyDescent="0.2">
      <c r="F190" s="17"/>
      <c r="G190" s="17"/>
      <c r="H190" s="17"/>
    </row>
    <row r="191" spans="6:8" x14ac:dyDescent="0.2">
      <c r="F191" s="17"/>
      <c r="G191" s="17"/>
      <c r="H191" s="17"/>
    </row>
    <row r="192" spans="6:8" x14ac:dyDescent="0.2">
      <c r="F192" s="17"/>
      <c r="G192" s="17"/>
      <c r="H192" s="17"/>
    </row>
    <row r="193" spans="6:8" x14ac:dyDescent="0.2">
      <c r="F193" s="17"/>
      <c r="G193" s="17"/>
      <c r="H193" s="17"/>
    </row>
    <row r="194" spans="6:8" x14ac:dyDescent="0.2">
      <c r="F194" s="17"/>
      <c r="G194" s="17"/>
      <c r="H194" s="17"/>
    </row>
    <row r="195" spans="6:8" x14ac:dyDescent="0.2">
      <c r="F195" s="17"/>
      <c r="G195" s="17"/>
      <c r="H195" s="17"/>
    </row>
    <row r="196" spans="6:8" x14ac:dyDescent="0.2">
      <c r="F196" s="17"/>
      <c r="G196" s="17"/>
      <c r="H196" s="17"/>
    </row>
    <row r="197" spans="6:8" x14ac:dyDescent="0.2">
      <c r="F197" s="17"/>
      <c r="G197" s="17"/>
      <c r="H197" s="17"/>
    </row>
    <row r="198" spans="6:8" x14ac:dyDescent="0.2">
      <c r="F198" s="17"/>
      <c r="G198" s="17"/>
      <c r="H198" s="17"/>
    </row>
    <row r="199" spans="6:8" x14ac:dyDescent="0.2">
      <c r="F199" s="17"/>
      <c r="G199" s="17"/>
      <c r="H199" s="17"/>
    </row>
    <row r="200" spans="6:8" x14ac:dyDescent="0.2">
      <c r="F200" s="17"/>
      <c r="G200" s="17"/>
      <c r="H20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40</vt:i4>
      </vt:variant>
    </vt:vector>
  </HeadingPairs>
  <TitlesOfParts>
    <vt:vector size="80" baseType="lpstr">
      <vt:lpstr>Summary</vt:lpstr>
      <vt:lpstr>BUF</vt:lpstr>
      <vt:lpstr>DC10</vt:lpstr>
      <vt:lpstr>DC12</vt:lpstr>
      <vt:lpstr>DC13</vt:lpstr>
      <vt:lpstr>DC14</vt:lpstr>
      <vt:lpstr>DC15</vt:lpstr>
      <vt:lpstr>DC44</vt:lpstr>
      <vt:lpstr>EC101</vt:lpstr>
      <vt:lpstr>EC102</vt:lpstr>
      <vt:lpstr>EC104</vt:lpstr>
      <vt:lpstr>EC105</vt:lpstr>
      <vt:lpstr>EC106</vt:lpstr>
      <vt:lpstr>EC108</vt:lpstr>
      <vt:lpstr>EC109</vt:lpstr>
      <vt:lpstr>EC121</vt:lpstr>
      <vt:lpstr>EC122</vt:lpstr>
      <vt:lpstr>EC123</vt:lpstr>
      <vt:lpstr>EC124</vt:lpstr>
      <vt:lpstr>EC126</vt:lpstr>
      <vt:lpstr>EC129</vt:lpstr>
      <vt:lpstr>EC131</vt:lpstr>
      <vt:lpstr>EC135</vt:lpstr>
      <vt:lpstr>EC136</vt:lpstr>
      <vt:lpstr>EC137</vt:lpstr>
      <vt:lpstr>EC138</vt:lpstr>
      <vt:lpstr>EC139</vt:lpstr>
      <vt:lpstr>EC141</vt:lpstr>
      <vt:lpstr>EC142</vt:lpstr>
      <vt:lpstr>EC145</vt:lpstr>
      <vt:lpstr>EC153</vt:lpstr>
      <vt:lpstr>EC154</vt:lpstr>
      <vt:lpstr>EC155</vt:lpstr>
      <vt:lpstr>EC156</vt:lpstr>
      <vt:lpstr>EC157</vt:lpstr>
      <vt:lpstr>EC441</vt:lpstr>
      <vt:lpstr>EC442</vt:lpstr>
      <vt:lpstr>EC443</vt:lpstr>
      <vt:lpstr>EC444</vt:lpstr>
      <vt:lpstr>NMA</vt:lpstr>
      <vt:lpstr>BUF!Print_Area</vt:lpstr>
      <vt:lpstr>'DC10'!Print_Area</vt:lpstr>
      <vt:lpstr>'DC12'!Print_Area</vt:lpstr>
      <vt:lpstr>'DC13'!Print_Area</vt:lpstr>
      <vt:lpstr>'DC14'!Print_Area</vt:lpstr>
      <vt:lpstr>'DC15'!Print_Area</vt:lpstr>
      <vt:lpstr>'DC44'!Print_Area</vt:lpstr>
      <vt:lpstr>'EC101'!Print_Area</vt:lpstr>
      <vt:lpstr>'EC102'!Print_Area</vt:lpstr>
      <vt:lpstr>'EC104'!Print_Area</vt:lpstr>
      <vt:lpstr>'EC105'!Print_Area</vt:lpstr>
      <vt:lpstr>'EC106'!Print_Area</vt:lpstr>
      <vt:lpstr>'EC108'!Print_Area</vt:lpstr>
      <vt:lpstr>'EC109'!Print_Area</vt:lpstr>
      <vt:lpstr>'EC121'!Print_Area</vt:lpstr>
      <vt:lpstr>'EC122'!Print_Area</vt:lpstr>
      <vt:lpstr>'EC123'!Print_Area</vt:lpstr>
      <vt:lpstr>'EC124'!Print_Area</vt:lpstr>
      <vt:lpstr>'EC126'!Print_Area</vt:lpstr>
      <vt:lpstr>'EC129'!Print_Area</vt:lpstr>
      <vt:lpstr>'EC131'!Print_Area</vt:lpstr>
      <vt:lpstr>'EC135'!Print_Area</vt:lpstr>
      <vt:lpstr>'EC136'!Print_Area</vt:lpstr>
      <vt:lpstr>'EC137'!Print_Area</vt:lpstr>
      <vt:lpstr>'EC138'!Print_Area</vt:lpstr>
      <vt:lpstr>'EC139'!Print_Area</vt:lpstr>
      <vt:lpstr>'EC141'!Print_Area</vt:lpstr>
      <vt:lpstr>'EC142'!Print_Area</vt:lpstr>
      <vt:lpstr>'EC145'!Print_Area</vt:lpstr>
      <vt:lpstr>'EC153'!Print_Area</vt:lpstr>
      <vt:lpstr>'EC154'!Print_Area</vt:lpstr>
      <vt:lpstr>'EC155'!Print_Area</vt:lpstr>
      <vt:lpstr>'EC156'!Print_Area</vt:lpstr>
      <vt:lpstr>'EC157'!Print_Area</vt:lpstr>
      <vt:lpstr>'EC441'!Print_Area</vt:lpstr>
      <vt:lpstr>'EC442'!Print_Area</vt:lpstr>
      <vt:lpstr>'EC443'!Print_Area</vt:lpstr>
      <vt:lpstr>'EC444'!Print_Area</vt:lpstr>
      <vt:lpstr>NMA!Print_Area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Ngobeni</dc:creator>
  <cp:lastModifiedBy>Marvin Ngobeni</cp:lastModifiedBy>
  <dcterms:created xsi:type="dcterms:W3CDTF">2026-04-07T09:30:01Z</dcterms:created>
  <dcterms:modified xsi:type="dcterms:W3CDTF">2026-04-21T13:38:45Z</dcterms:modified>
</cp:coreProperties>
</file>